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2" windowHeight="11568" activeTab="2"/>
  </bookViews>
  <sheets>
    <sheet name="Ekamutner" sheetId="1" r:id="rId1"/>
    <sheet name="Gorcarnakan_caxs" sheetId="2" r:id="rId2"/>
    <sheet name="Tntesagitakan" sheetId="3" r:id="rId3"/>
  </sheets>
  <definedNames/>
  <calcPr fullCalcOnLoad="1"/>
</workbook>
</file>

<file path=xl/sharedStrings.xml><?xml version="1.0" encoding="utf-8"?>
<sst xmlns="http://schemas.openxmlformats.org/spreadsheetml/2006/main" count="2187" uniqueCount="682">
  <si>
    <t>Փաստացի</t>
  </si>
  <si>
    <t>Տողի</t>
  </si>
  <si>
    <t>Հոդվածի համար</t>
  </si>
  <si>
    <t>Ընդամենը</t>
  </si>
  <si>
    <t>այդ թվում</t>
  </si>
  <si>
    <t>NN</t>
  </si>
  <si>
    <t>Եկամտատեսակները</t>
  </si>
  <si>
    <t>(u.5+u.6)</t>
  </si>
  <si>
    <t>վարչական մաս</t>
  </si>
  <si>
    <t>Ֆոնդային մաս</t>
  </si>
  <si>
    <t>(u.8+u.9)</t>
  </si>
  <si>
    <t>վարչական բյուջե</t>
  </si>
  <si>
    <t>Ֆոնդային բյուջե</t>
  </si>
  <si>
    <t>(u.11+u.12)</t>
  </si>
  <si>
    <t xml:space="preserve">ԸՆԴԱՄԵՆԸ ԵԿԱՄՈՒՏՆԵՐ    (տող 1100 + տող 1200+տող 1300)    </t>
  </si>
  <si>
    <t xml:space="preserve">այդ թվում՛ 1.ՀԱՐԿԵՐ ԵՎ ՏՈՒՐՔԵՐ  (տող 1110 + տող 1120 + տող 1130 + տող 1140 + տող 1150)               </t>
  </si>
  <si>
    <t>7100</t>
  </si>
  <si>
    <t>X</t>
  </si>
  <si>
    <t>այդ թվում`1.1 Գույքային հարկեր անշարժ գույքից (տող 1111 + տող 1112 + տող 1113)</t>
  </si>
  <si>
    <t>7131</t>
  </si>
  <si>
    <t>այդ թվում` Գույքահարկ համայնքների վարչական տարածքներում գտնվող շենքերի և շինությունների համար</t>
  </si>
  <si>
    <t>Հողի հարկ համայնքների վարչական տարածքներում գտնվող հողի համար</t>
  </si>
  <si>
    <t>Համայնքի բյուջե մուտքագրվող անշարժ գույքի հարկ</t>
  </si>
  <si>
    <t>7136</t>
  </si>
  <si>
    <t>1.3 Տեղական տուրքեր (տող 11301 + տող 11302 + տող 11303 + տող 11304 + տող 11305 + տող 11306 + տող 11307 + տող 11308 + տող 11309 + տող 11310 + տող 11311+տող 11312+ տող 11313 + տող 11314+տող 11315+ տող 11316 + տող 11317+ տող 11318 + տող 11319),  այդ թվում`</t>
  </si>
  <si>
    <t>7145</t>
  </si>
  <si>
    <t xml:space="preserve"> Համայնքի վարչական տարածքում նոր շենքերի, շինությունների և ոչ հիմնական  շինությունների շինարարության (տեղադրման) թույլտվության համար </t>
  </si>
  <si>
    <t xml:space="preserve">Համայնքի վարչական տարածքում գոյություն ունեցող շենքերի և շինությունների վերակառուցման, ուժեղացման, վերականգնման, արդիականացման և բարեկարգման աշխատանքներ կատարելու թույլտվության համար </t>
  </si>
  <si>
    <t>Համայնքի վարչական տարածքում շենքերի, շինությունների և քաղաքաշինական այլ օբյեկտների  քանդման թույլտվության համար</t>
  </si>
  <si>
    <t xml:space="preserve">Համայնքի վարչական տարածքում թանկարժեք մետաղներից պատրաստված իրերի՛ որոշակի վայրում մանրածախ առք ու վաճառք իրականացնելու թույլտվության համար </t>
  </si>
  <si>
    <t xml:space="preserve">Համայնքի տարածքում սահմանափակման ենթակա ծառայության օբյեկտի գործունեության թույլտվության համար </t>
  </si>
  <si>
    <t>Այլ տեղական տուրքեր</t>
  </si>
  <si>
    <t xml:space="preserve">1.4 Համայնքի բյուջե վճարվող պետական տուրքեր  (տող 1141 + տող 1142), այդ թվում`  </t>
  </si>
  <si>
    <t>7146</t>
  </si>
  <si>
    <t xml:space="preserve">Քաղաքացիական կացության ակտեր գրանցելու, դրանց մասին քաղաքացիներին կրկնակի վկայականներ, քաղաքացիական կացության ակտերում կատարված գրառումներում փոփոխություններ, լրացումներ, ուղղումներ կատարելու և վերականգնման կապակցությամբ վկայականներ տալու համար </t>
  </si>
  <si>
    <t xml:space="preserve">Նոտար. գրասենյակների կողմից նոտար. ծառայություն. կատարելու, նոտար. կարգով վավերացված փաստաթղթերի կրկնօրինակներ տալու, նշված մարմինների կողմից գործարքների նախագծեր և դիմումներ կազմելու, փաստաթղթերի պատճեններ հանելու և դրանցից քաղվածքներ տալու համար </t>
  </si>
  <si>
    <t xml:space="preserve"> 1.5 Այլ հարկային եկամուտներ  (տող 1151 + տող 1155 ),    այդ թվում`    </t>
  </si>
  <si>
    <t>7161</t>
  </si>
  <si>
    <t xml:space="preserve">Օրենքով պետ. բյուջե ամրագրվող հարկերից և այլ պարտադիր վճարներից  մասհանումներ համայնքների բյուջեներ   (տող 1152 + տող 1153 + տող 1154),          որից`  </t>
  </si>
  <si>
    <t>Եկամտային հարկ</t>
  </si>
  <si>
    <t xml:space="preserve"> Շահութահարկ</t>
  </si>
  <si>
    <t>Այլ հարկերից և պարտադիր վճարներից կատարվող մասհանումներ</t>
  </si>
  <si>
    <t>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 որոնք չեն հաշվարկվում այդ հարկերի գումարների նկատմամբ</t>
  </si>
  <si>
    <t>2. ՊԱՇՏՈՆԱԿԱՆ ԴՐԱՄԱՇՆՈՐՀՆԵՐ (տող 1210 + տող 1220 + տող 1230 + տող 1240 + տող 1250 + տող 1260)</t>
  </si>
  <si>
    <t>7300</t>
  </si>
  <si>
    <t xml:space="preserve">2.1  Ընթացիկ արտաքին պաշտոնական դրամաշնորհներ` ստացված այլ պետություններից,  այդ թվում` </t>
  </si>
  <si>
    <t>7311</t>
  </si>
  <si>
    <t xml:space="preserve">Համայնքի բյուջե մուտքագրվող արտաքին պաշտոնական դրամաշնորհներ` ստացված այլ պետությունների տեղական ինքնակառավարման մարմիններից ընթացիկ ծախսերի ֆինանսավորման նպատակով </t>
  </si>
  <si>
    <t>2.2 Կապիտալ արտաքին պաշտոնական դրամաշնորհներ` ստացված այլ պետություններից</t>
  </si>
  <si>
    <t>7312</t>
  </si>
  <si>
    <t xml:space="preserve"> Համայնքի բյուջե մուտքագրվող արտաքին պաշտոն. դրամաշնորհներ` ստացված այլ պետ-ի  տեղ. ինքնակառավարման մարմիններից կապիտալ ծախսերի ֆինանսավորման նպատակով </t>
  </si>
  <si>
    <t>2.3 Ընթացիկ արտաքին պաշտոնական դրամաշնորհներ`  ստացված միջազգային կազմակերպություններից</t>
  </si>
  <si>
    <t>7321</t>
  </si>
  <si>
    <t xml:space="preserve">Համայնքի բյուջե մուտքագրվող արտաքին պաշտոնական դրամաշնորհներ` ստացված միջազգային կազմակերպություններից ընթացիկ ծախսերի ֆինանսավորման նպատակով </t>
  </si>
  <si>
    <t>2.4 Կապիտալ արտաքին պաշտոնական դրամաշնորհներ`  ստացված միջազգային կազմակերպություններից</t>
  </si>
  <si>
    <t>7322</t>
  </si>
  <si>
    <t xml:space="preserve">Համայնքի բյուջե մուտքագրվող արտաքին պաշտոնական դրամաշնորհներ` ստացված միջազգային կազմակերպություններից կապիտալ ծախսերի ֆինանսավորման նպատակով </t>
  </si>
  <si>
    <t xml:space="preserve">2.5 Ընթացիկ ներքին պաշտոնական դրամաշնորհներ` ստացված կառավարման այլ մակարդակներից (տող 1251 + տող 1252 + տող 1255 + տող 1256) ,    որից`      </t>
  </si>
  <si>
    <t>7331</t>
  </si>
  <si>
    <t xml:space="preserve"> Պետական բյուջեից ֆինանսական համահարթեցման սկզբունքով տրամադրվող դոտացիաներ</t>
  </si>
  <si>
    <t xml:space="preserve"> Պետական բյուջեից տրամադրվող այլ դոտացիաներ (տող 1253 + տող 1254)    այդ թվում`   </t>
  </si>
  <si>
    <t xml:space="preserve"> Համայնքի բյուջեի եկամուտները նվազեցնող` ՀՀ օրենքների կիրարկման արդյունքում համայնքի բյուջեի եկամուտների կորուստների պետության կողմից փոխհատուցվող գումարներ</t>
  </si>
  <si>
    <t>Այլ դոտացիաներ</t>
  </si>
  <si>
    <t>Պետական բյուջեից տրամադրվող նպատակային հատկացումներ (սուբվենցիաներ)</t>
  </si>
  <si>
    <t xml:space="preserve"> ՀՀ այլ համայնքների բյուջեներից ընթացիկ ծախսերի ֆինանսավորման նպատակով ստացվող պաշտոնական դրամաշնորհներ</t>
  </si>
  <si>
    <t xml:space="preserve"> 2.6 Կապիտալ ներքին պաշտոնական դրամաշնորհներ` ստացված կառավարման այլ մակարդակներից   (տող 1261 + տող 1262)</t>
  </si>
  <si>
    <t>7332</t>
  </si>
  <si>
    <t xml:space="preserve"> Պետական բյուջեից կապիտալ ծախսերի ֆինանսավորման նպատակային հատկացումներ (սուբվենցիաներ)</t>
  </si>
  <si>
    <t xml:space="preserve"> ՀՀ այլ համայնքներից կապիտալ ծախսերի ֆինանսավորման նպատակով ստացվող պաշտոնական դրամաշնորհներ</t>
  </si>
  <si>
    <t xml:space="preserve">3. ԱՅԼ ԵԿԱՄՈՒՏՆԵՐ       (տող 1310 + տող 1320 + տող 1330 + տող 1340 + տող 1350 + տող 1360 + տող 1370 + տող 1380 + տող 1390),               այդ թվում`    </t>
  </si>
  <si>
    <t>7400</t>
  </si>
  <si>
    <t>3.1 Տոկոսներ այդ թվում`</t>
  </si>
  <si>
    <t>7411</t>
  </si>
  <si>
    <t>Օրենքով նախատեսվ. դեպքերում բանկ. համայնքի բյուջեի ժամ. ազատ միջոց-ի տեղաբաշխ-ից և դեպոզիտ-ից ստ.տոկոսավճար-</t>
  </si>
  <si>
    <t>3.2 Շահաբաժիններ</t>
  </si>
  <si>
    <t>7412</t>
  </si>
  <si>
    <t>Բաժնետիր. ընկեր-ում  համայնքի մասնակցության դիմաց   համայնքի բյուջե կատարվող մասհանումներ  (շահաբաժին-ր)</t>
  </si>
  <si>
    <t>3.3 Գույքի վարձակալությունից եկամուտներ  (տող 1331 + տող 1332 + տող 1333 +  տող 1334)</t>
  </si>
  <si>
    <t>7415</t>
  </si>
  <si>
    <t xml:space="preserve">Համայնքի սեփականություն համարվող հողերի վարձակալության վարձավճարներ </t>
  </si>
  <si>
    <t xml:space="preserve">Համայնքի վարչական տարածքում գտնվող պետական սեփականություն համարվող հողերի վարձակալության վարձավճարներ </t>
  </si>
  <si>
    <t xml:space="preserve">Համայնքի վարչական տարածքում գտնվող պետության և համայնքի սեփականությանը պատկանող հողամասերի կառուցապատման իրավունքի դիմաց գանձվող վարձավճարներ </t>
  </si>
  <si>
    <t>Այլ գույքի վարձակալությունից մուտքեր</t>
  </si>
  <si>
    <t>3.4 Համայնքի բյուջեի եկամուտներ ապրանքների մատակարարումից և ծառայությունների մատուցումից   (տող 1341 + տող 1342+ տող 1343)</t>
  </si>
  <si>
    <t>7421</t>
  </si>
  <si>
    <t>Համայնքի սեփ. հանդ, այդ թվ.տիրազուրկ, համայնքին որպես սեփ. անց.ապրանք-ի (բաց. հիմն. միջոց, ոչ նյութ. կամ բարձրարժեք ակտիվ հանդիս., ինչպես նաև համայնքի պահուստ. պահվող ապրանք. արժեք.) վաճ-ից մուտք</t>
  </si>
  <si>
    <t xml:space="preserve">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t>
  </si>
  <si>
    <t>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(գանձվող) այլ վճարներ</t>
  </si>
  <si>
    <t xml:space="preserve">3.5 Վարչական գանձումներ (տող 1351 + տող 1352+տող 1353),     այդ թվում` </t>
  </si>
  <si>
    <t>7422</t>
  </si>
  <si>
    <t>Տեղական վճարներ  (տող13501+տող13502+տող13503+տող13504+տող13505+տող13506+տող13507+տող13508+տող13509+տող13510+տող13511+տող13512+տող13513+տող13514+տող13515+տող13516+տող13517+տող13518+տող13519+տող13520) , այդ թվում`</t>
  </si>
  <si>
    <t>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t>
  </si>
  <si>
    <t>Ճարտար. նախագծ. փաստաթղթ-ով նախ.՛ շինար. թույլտվ. պահանջ., բոլոր շինարար. աշխատանք-ն իրական. հետո շենք-ի և շինութ-երի (այդ թվում՛ դրանց վերակառ-ը, վերականգն-ը, ուժեղ-ը, արդիակ-ը, ընդլայն-ն ու բարեկարգ-ը) կառուց. ավարտը ավարտ. ակտով փաստագր. ձևակերպ. համար</t>
  </si>
  <si>
    <t>Ճարտարապետաշինարարական նախագծային փաստաթղթերով նախատեսված աշխատանքներն ավարտելուց հետո շահագործման թույլտվության ձևակերպման համար</t>
  </si>
  <si>
    <t>Համայնքի տնօրինության և օգտագործման տակ գտնվող հողերը հատկացնելու, հետ վերցնելու և վարձակալության տրամադրելու դեպքերում անհրաժեշտ փաստաթղթերի (փաթեթի) նախապատրաստման համար</t>
  </si>
  <si>
    <t>Համայնքի կողմից կազմակերպվող մրցույթների և աճուրդների մասնակցության համար</t>
  </si>
  <si>
    <t>Համայնքի վարչական տարածքում տոնավաճառներին (վերնիսաժներին) մասնակցելու համար</t>
  </si>
  <si>
    <t>Համայնքի կողմից աղբահանության վճար վճարողների համար աղբահանության աշխատանքները կազմակերպելու համար</t>
  </si>
  <si>
    <t>Համայնքի կողմից իրավաբանական անձանց կամ անհատ ձեռնարկատերերին շինարարական և խոշոր եզրաչափի աղբի հավաքման և փոխադրման, ինչպես նաև աղբահանության վճար վճարողներին շինարարական  և խոշոր եզրաչափի աղբի ինքնուրույն հավաքման և փոխադրման թույլտվության համար</t>
  </si>
  <si>
    <t>Կենտրոնացված ջեռուցման համար</t>
  </si>
  <si>
    <t>Ջրմուղ-կոյուղու համար այն համայնքներում, որոնք ներառված չեն ջրմուղ-կոյուղու ծառայություններ մատուցող կազմակերպությունների սպասարկման տարածքներում</t>
  </si>
  <si>
    <t>Ոռոգման ջրի մատակարարման համար այն համայնքներում, որոնք ներառված չեն ֫Ջրօգտագործողների ընկերությունների և  ջրօգտագործողների ընկերությունների միությունների մասինֻ ՀՀ օրենքի համաձայն ստեղծված ջրօգտագործողների ընկերությունների սպասարկման տարածքներում</t>
  </si>
  <si>
    <t>Համայնքի կողմից կառավարվող բազմաբնակարան շենքերի ընդհանուր բաժնային սեփականության պահպանման պարտադիր նորմերի կատարման համար</t>
  </si>
  <si>
    <t>Համայնքային ենթակայության մանկապարտեզի ծառայությունից օգտվողների համար</t>
  </si>
  <si>
    <t>Համայնքային ենթակայության արտադպրոցական դաստիարակության հաստատությունների (երաժշտական, նկարչական և արվեստի դպրոցներ և այլն) ծառայություններից օգտվողների համար</t>
  </si>
  <si>
    <t>Համայնքի վարչական տարածքում, սակայն համայնքի բնակավայր-ից դուրս գտնվող՛ ավագանու որոշմամբ հանրային հանգստի վայր սահմ. և համայնքի կողմից կամ համայնքի պատվերով որպես հանրային հանգստի վայր կահավոր. տարածքում ընտաեկան կամ գործն. միջոցառումներ անցկաց-ու համար</t>
  </si>
  <si>
    <t>Համայնքային սեփականություն հանդիսացող պատմության և մշակույթի անշարժ հուշարձանների և համայնքային ենթակայության թանգարանների մուտքի համար</t>
  </si>
  <si>
    <t xml:space="preserve">Համայնք. սեփ. հանդ-ող ընդհանուր օգտագործ. փողոց-ում և հրապարակ-ում (բաց. բակային տարածք-ի, ուսումն., կրթ., մշակութ. և առողջ. հաստատ-երի, պետ. կառավարման և տեղ. ինքնակառ. մարմին-ի վարչ. շենք-ի հարակից տարածք-ի) ավտոտր. միջոցն ավտոկայանատ. կայանելու համար </t>
  </si>
  <si>
    <t>Համայնքի արխիվից փաստաթղթերի պատճեններ տրամադրելու համար</t>
  </si>
  <si>
    <t>Համայնքն սպասարկող անասնաբույժի ծառայությունների դիմաց</t>
  </si>
  <si>
    <t>Այլ տեղական վճարներ</t>
  </si>
  <si>
    <t xml:space="preserve">Համայնքի վարչական տարածքում ինքնակամ կառուցված շենքերի, շինությունների օրինականացման համար վճարներ </t>
  </si>
  <si>
    <t>Համայնքի բյուջե մուտքագրվող այլ վարչական գանձումներ</t>
  </si>
  <si>
    <t>3.6 Մուտքեր տույժերից, տուգանքներից (տող 1361 + տող 1362)</t>
  </si>
  <si>
    <t>7431</t>
  </si>
  <si>
    <t>Վարչական իրավախախտումների համար տեղական ինքնակառավարման մարմինների կողմից պատասխանատվության միջոցների կիրառումից եկամուտներ</t>
  </si>
  <si>
    <t>Մուտքեր համայնքի բյուջեի նկատմամբ ստանձնած պայմանագրային պարտավորությունների չկատարման դիմաց գանձվող տույժերից</t>
  </si>
  <si>
    <t>3.7 Ընթացիկ ոչ պաշտոնական դրամաշնորհներ (տող 1371 + տող 1372)</t>
  </si>
  <si>
    <t>7441</t>
  </si>
  <si>
    <t>Ֆիզ. անձ. և կազմ. նվիրաբեր-ից համայնքին, վերջ. ենթ. բյուջ. հիմն. տնօրինմ. անց. գույքի (հիմն. միջոց կամ ոչ նյութ. ակտիվ չհանդիս.)իրաց-ից և դրամ. միջ-ից ընթ. ծախս-ի ֆինանս. համար համայնքի բյուջե ստաց. մուտք` տրամ. արտ. աղբյուր-ից</t>
  </si>
  <si>
    <t>Ֆիզ. անձ. և կազմ. նվիրաբեր-ից համայնքին, վերջ. ենթ. բյուջ. հիմն. տնօրինմ. անց. գույքի (հիմն. միջոց կամ ոչ նյութ. ակտիվ չհանդիս.)իրաց-ից և դրամ. միջ-ից ընթ. ծախս-ի ֆինանս. համար համայնքի բյուջե ստաց. մուտք` տրամ. ներք. աղբյուր-ից</t>
  </si>
  <si>
    <t>3.8 Կապիտալ ոչ պաշտոնական դրամաշնորհներ    (տող 1381 + տող 1382)</t>
  </si>
  <si>
    <t>7442</t>
  </si>
  <si>
    <t>Նվիր, ժառանգ. իրավ-ով ֆիզ. անձ. և կազմակերպ-ից  համ-ին, վերջինիս ենթ. բյուջ. հիմն. տնօրին. անցած գույքի (հիմն. միջ. կամ ոչ նյութ. ակտ. չհանդ.) իրաց-ից և դրամ. միջ-ից կապ. ծախս. ֆին. համար համ. բյուջե ստ. մուտքեր` տրամ. արտաքին աղբյուր-ից</t>
  </si>
  <si>
    <t>Նվիր, ժառանգ. իրավ-ով ֆիզ. անձ. և կազմակերպ-ից  համ-ին, վերջինիս ենթ. բյուջ. հիմն. տնօրին. անցած գույքի (հիմն. միջ. կամ ոչ նյութ. ակտ. չհանդ.) իրաց-ից և դրամ. միջ-ից կապ. ծախս. ֆին. համար համ. բյուջե ստ. մուտքեր` տրամ. ներքին աղբյուր-ից</t>
  </si>
  <si>
    <t>7452</t>
  </si>
  <si>
    <t>Վարչական բյուջեի պահուստային ֆոնդից ֆոնդային բյուջե կատարվող հատկացումներից մուտքեր</t>
  </si>
  <si>
    <t>Օրենքով և իրավական այլ ակտերով սահմանված` համայնքի բյուջեի մուտքագրման ենթակա այլ եկամուտներ</t>
  </si>
  <si>
    <t>Բյուջետային ծախսերի գործառական դասակարգման բաժինների, խմբերի և դասերի անվանումները</t>
  </si>
  <si>
    <t>Բաժին</t>
  </si>
  <si>
    <t>Խումբ</t>
  </si>
  <si>
    <t>Դաս</t>
  </si>
  <si>
    <t xml:space="preserve">                այդ թվում</t>
  </si>
  <si>
    <t>(ս.7+ ս8)</t>
  </si>
  <si>
    <t>ֆոնդային բյուջե</t>
  </si>
  <si>
    <t>(ս.10+ ս11)</t>
  </si>
  <si>
    <t>(ս.13+ ս14)</t>
  </si>
  <si>
    <t>ԸՆԴԱՄԵՆԸ ԾԱԽՍԵՐ (տող2100+տող2200+տող2300+տող2400+տող2500+տող2600+ տող2700+տող2800+տող2900+տող3000+տող3100)</t>
  </si>
  <si>
    <t xml:space="preserve">ԸՆԴՀԱՆՈՒՐ ԲՆՈՒՅԹԻ ՀԱՆՐԱՅԻՆ ԾԱՌԱՅՈՒԹՅՈՒՆՆԵՐ (տող2110+տող2120+տող2130+տող2140+տող2150+տող2160+տող2170+տող2180)   </t>
  </si>
  <si>
    <t>1</t>
  </si>
  <si>
    <t>0</t>
  </si>
  <si>
    <t>այդ թվում`</t>
  </si>
  <si>
    <t>Օրենսդիր և գործադիր մարմիններ, պետական կառավարում, ֆինանսական և հարկաբյուջետային հարաբերություններ, արտաքին հարաբերություններ</t>
  </si>
  <si>
    <t xml:space="preserve">Օրենսդիր և գործադիր մարմիններ,պետական կառավարում </t>
  </si>
  <si>
    <t xml:space="preserve">Ֆինանսական և հարկաբյուջետային հարաբերություններ </t>
  </si>
  <si>
    <t>2</t>
  </si>
  <si>
    <t xml:space="preserve">Արտաքին հարաբերություններ </t>
  </si>
  <si>
    <t>3</t>
  </si>
  <si>
    <t>Արտաքին տնտեսական օգնություն</t>
  </si>
  <si>
    <t>Արտաքին տնտեսական աջակցություն</t>
  </si>
  <si>
    <t>Միջազգային կազմակերպությունների միջոցով տրամադրվող տնտեսական օգնություն</t>
  </si>
  <si>
    <t>Ընդհանուր բնույթի ծառայություններ</t>
  </si>
  <si>
    <t xml:space="preserve">Աշխատակազմի (կադրերի) գծով ընդհանուր բնույթի ծառայություններ </t>
  </si>
  <si>
    <t xml:space="preserve">Ծրագրման և վիճակագրական ընդհանուր ծառայություններ </t>
  </si>
  <si>
    <t xml:space="preserve">Ընդհանուր բնույթի այլ ծառայություններ </t>
  </si>
  <si>
    <t>4</t>
  </si>
  <si>
    <t xml:space="preserve">Ընդհանուր բնույթի հետազոտական աշխատանք </t>
  </si>
  <si>
    <t>5</t>
  </si>
  <si>
    <t xml:space="preserve">Ընդհանուր բնույթի հանրային ծառայություններ գծով հետազոտական և նախագծային աշխատանքներ  </t>
  </si>
  <si>
    <t>6</t>
  </si>
  <si>
    <t xml:space="preserve">Ընդհանուր բնույթի հանրային ծառայություններ (այլ դասերին չպատկանող) </t>
  </si>
  <si>
    <t xml:space="preserve">Պետական պարտքի գծով գործառնություններ </t>
  </si>
  <si>
    <t>7</t>
  </si>
  <si>
    <t>8</t>
  </si>
  <si>
    <t xml:space="preserve"> - դրամաշնորհներ ՀՀ պետական բյուջեին  </t>
  </si>
  <si>
    <t xml:space="preserve"> - դրամաշնորհներ ՀՀ այլ համայնքերի բյուջեներին  </t>
  </si>
  <si>
    <t xml:space="preserve">Ռազմական պաշտպանություն </t>
  </si>
  <si>
    <t xml:space="preserve">Քաղաքացիական պաշտպանություն </t>
  </si>
  <si>
    <t xml:space="preserve">Արտաքին ռազմական օգնություն </t>
  </si>
  <si>
    <t>Հետազոտական և նախագծային աշխատանքներ պաշտպանության ոլորտում</t>
  </si>
  <si>
    <t>Պաշտպանություն (այլ դասերին չպատկանող)</t>
  </si>
  <si>
    <t>Ոստիկանություն</t>
  </si>
  <si>
    <t>Ազգային անվտանգություն</t>
  </si>
  <si>
    <t>Պետական պահպանություն</t>
  </si>
  <si>
    <t xml:space="preserve">Փրկարար ծառայություն </t>
  </si>
  <si>
    <t xml:space="preserve">Դատարաններ </t>
  </si>
  <si>
    <t>Իրավական պաշտպանություն</t>
  </si>
  <si>
    <t>Դատախազություն</t>
  </si>
  <si>
    <t xml:space="preserve">Կալանավայրեր </t>
  </si>
  <si>
    <t xml:space="preserve">Հետազոտական ու նախագծային աշխատանքներ հասարակական կարգի և անվտանգության ոլորտում </t>
  </si>
  <si>
    <t>Նախաքննություն</t>
  </si>
  <si>
    <t>Հասարակական կարգ և անվտանգություն (այլ դասերին չպատկանող)</t>
  </si>
  <si>
    <t xml:space="preserve">Ընդհանուր բնույթի տնտեսական և առևտրային հարաբերություններ </t>
  </si>
  <si>
    <t xml:space="preserve">Աշխատանքի հետ կապված ընդհանուր բնույթի հարաբերություններ </t>
  </si>
  <si>
    <t xml:space="preserve">Գյուղատնտեսություն </t>
  </si>
  <si>
    <t xml:space="preserve">Անտառային տնտեսություն </t>
  </si>
  <si>
    <t>Ձկնորսություն և որսորդություն</t>
  </si>
  <si>
    <t>Ոռոգում</t>
  </si>
  <si>
    <t>Քարածուխ  և այլ կարծր բնական վառելիք</t>
  </si>
  <si>
    <t xml:space="preserve">Նավթամթերք և բնական գազ </t>
  </si>
  <si>
    <t>Միջուկային վառելիք</t>
  </si>
  <si>
    <t>Վառելիքի այլ տեսակներ</t>
  </si>
  <si>
    <t xml:space="preserve">Էլեկտրաէներգիա </t>
  </si>
  <si>
    <t>Ոչ էլեկտրական էներգիա</t>
  </si>
  <si>
    <t>Հանքային ռեսուրսների արդյունահանում, բացառությամբ բնական վառելիքի</t>
  </si>
  <si>
    <t xml:space="preserve">Արդյունաբերություն </t>
  </si>
  <si>
    <t xml:space="preserve">Շինարարություն </t>
  </si>
  <si>
    <t xml:space="preserve">ճանապարհային տրանսպորտ </t>
  </si>
  <si>
    <t xml:space="preserve">Ջրային տրանսպորտ </t>
  </si>
  <si>
    <t xml:space="preserve">Երկաթուղային տրանսպորտ </t>
  </si>
  <si>
    <t xml:space="preserve">Օդային տրանսպորտ </t>
  </si>
  <si>
    <t xml:space="preserve">Խողովակաշարային և այլ տրանսպորտ </t>
  </si>
  <si>
    <t>Կապ</t>
  </si>
  <si>
    <t xml:space="preserve">Մեծածախ և մանրածախ առևտուր, ապրանքների պահպանում և պահեստավորում  </t>
  </si>
  <si>
    <t>Հյուրանոցներ և հասարակական սննդի օբյեկտներ</t>
  </si>
  <si>
    <t xml:space="preserve">Զբոսաշրջություն </t>
  </si>
  <si>
    <t xml:space="preserve">Զարգացման բազմանպատակ ծրագրեր </t>
  </si>
  <si>
    <t>Ընդհանուր բնույթի տնտեսական, առևտրային և աշխատանքի հարցերի գծով հետազոտական և նախագծային աշխատանքներ</t>
  </si>
  <si>
    <t>Գյուղատնտեսության, անտառային տնտեսության, ձկնորսության և որսորդության գծով հետազոտական և նախագծային աշխատանքներ</t>
  </si>
  <si>
    <t>Վառելիքի և էներգետիկայի գծով հետազոտական և նախագծային աշխատանքներ</t>
  </si>
  <si>
    <t xml:space="preserve">Լեռնաարդյունահանման, արդյունաբերության և շինարարության գծով հետազոտական և նախագծային աշխատանքներ </t>
  </si>
  <si>
    <t>Տրանսպորտի գծով հետազոտական և նախագծային աշխատանքներ</t>
  </si>
  <si>
    <t>Կապի գծով հետազոտական և նախագծային աշխատանքներ</t>
  </si>
  <si>
    <t>Այլ բնագավառների գծով հետազոտական և նախագծային աշխատանքներ</t>
  </si>
  <si>
    <t>Տնտեսական հարաբերություններ (այլ դասերին չպատկանող)</t>
  </si>
  <si>
    <t>9</t>
  </si>
  <si>
    <t>Աղբահանում</t>
  </si>
  <si>
    <t xml:space="preserve">Կեղտաջրերի հեռացում </t>
  </si>
  <si>
    <t>Շրջակա միջավայրի աղտոտման դեմ պայքար</t>
  </si>
  <si>
    <t>Կենսաբազմազանության և բնության  պաշտպանություն</t>
  </si>
  <si>
    <t>Շրջակա միջավայրի պաշտպանության գծով հետազոտական և նախագծային աշխատանքներ</t>
  </si>
  <si>
    <t>Շրջակա միջավայրի պաշտպանություն (այլ դասերին չպատկանող)</t>
  </si>
  <si>
    <t>Բնակարանային շինարարություն</t>
  </si>
  <si>
    <t>Համայնքային զարգացում</t>
  </si>
  <si>
    <t>Ջրամատակարարում</t>
  </si>
  <si>
    <t>Փողոցների լուսավորում</t>
  </si>
  <si>
    <t xml:space="preserve">Բնակարանային շինարարության և կոմունալ ծառայությունների գծով հետազոտական և նախագծային աշխատանքներ </t>
  </si>
  <si>
    <t>Բնակարանային շինարարության և կոմունալ ծառայություններ (այլ դասերին չպատկանող)</t>
  </si>
  <si>
    <t>Դեղագործական ապրանքներ</t>
  </si>
  <si>
    <t>Այլ բժշկական ապրանքներ</t>
  </si>
  <si>
    <t>Բժշկական սարքեր և սարքավորումներ</t>
  </si>
  <si>
    <t>Ընդհանուր բնույթի բժշկական ծառայություններ</t>
  </si>
  <si>
    <t>Մասնագիտացված բժշկական ծառայություններ</t>
  </si>
  <si>
    <t xml:space="preserve">Ստոմատոլոգիական ծառայություններ </t>
  </si>
  <si>
    <t>Պարաբժշկական ծառայություններ</t>
  </si>
  <si>
    <t xml:space="preserve">Ընդհանուր բնույթի հիվանդանոցային ծառայություններ </t>
  </si>
  <si>
    <t>Մասնագիտացված հիվանդանոցային ծառայություններ</t>
  </si>
  <si>
    <t>Բժշկական, մոր և մանկան կենտրոնների  ծառայություններ</t>
  </si>
  <si>
    <t>Հիվանդի խնամքի և առողջության վերականգնման տնային ծառայություններ</t>
  </si>
  <si>
    <t>Հանրային առողջապահական ծառայություններ</t>
  </si>
  <si>
    <t xml:space="preserve">Առողջապահության գծով հետազոտական և նախագծային աշխատանքներ </t>
  </si>
  <si>
    <t>Առողջապահություն (այլ դասերին չպատկանող)</t>
  </si>
  <si>
    <t>Առողջապահական հարակից ծառայություններ և ծրագրեր</t>
  </si>
  <si>
    <t>Հանգստի և սպորտի ծառայություններ</t>
  </si>
  <si>
    <t>Գրադարաններ</t>
  </si>
  <si>
    <t>Թանգարաններ և ցուցասրահներ</t>
  </si>
  <si>
    <t>Մշակույթի տներ, ակումբներ, կենտրոններ</t>
  </si>
  <si>
    <t>Այլ մշակութային կազմակերպություններ</t>
  </si>
  <si>
    <t>Արվեստ</t>
  </si>
  <si>
    <t>Կինեմատոգրաֆիա</t>
  </si>
  <si>
    <t>Հուշարձանների և մշակույթային արժեքների վերականգնում և պահպանում</t>
  </si>
  <si>
    <t>Հեռուստառադիոհաղորդումներ</t>
  </si>
  <si>
    <t>Հրատարակչություններ, խմբագրություններ</t>
  </si>
  <si>
    <t>Տեղեկատվության ձեռքբերում</t>
  </si>
  <si>
    <t>Կրոնական և հասարակական այլ ծառայություններ</t>
  </si>
  <si>
    <t>Երիտասարդական ծրագրեր</t>
  </si>
  <si>
    <t>Քաղաքական կուսակցություններ, հասարակական կազմակերպություններ, արհմիություններ</t>
  </si>
  <si>
    <t>Հանգստի, մշակույթի և կրոնի գծով հետազոտական և նախագծային աշխատանքներ</t>
  </si>
  <si>
    <t>Հանգիստ, մշակույթ և կրոն (այլ դասերին չպատկանող)</t>
  </si>
  <si>
    <t xml:space="preserve">Նախադպրոցական կրթություն </t>
  </si>
  <si>
    <t xml:space="preserve">Տարրական ընդհանուր կրթություն </t>
  </si>
  <si>
    <t>Հիմնական ընդհանուր կրթություն</t>
  </si>
  <si>
    <t>Միջնակարգ(լրիվ) ընդհանուր կրթություն</t>
  </si>
  <si>
    <t>Նախնական մասնագիտական (արհեստագործական) կրթություն</t>
  </si>
  <si>
    <t>Միջին մասնագիտական կրթություն</t>
  </si>
  <si>
    <t>Բարձրագույն մասնագիտական կրթություն</t>
  </si>
  <si>
    <t>Հետբուհական մասնագիտական կրթություն</t>
  </si>
  <si>
    <t>Արտադպրոցական դաստիարակություն</t>
  </si>
  <si>
    <t>Լրացուցիչ կրթություն</t>
  </si>
  <si>
    <t xml:space="preserve">Կրթությանը տրամադրվող օժանդակ ծառայություններ </t>
  </si>
  <si>
    <t>Կրթության ոլորտում հետազոտական և նախագծային աշխատանքներ</t>
  </si>
  <si>
    <t>Կրթություն (այլ դասերին չպատկանող)</t>
  </si>
  <si>
    <t>10</t>
  </si>
  <si>
    <t>Վատառողջություն</t>
  </si>
  <si>
    <t>Անաշխատունակություն</t>
  </si>
  <si>
    <t>Ծերություն</t>
  </si>
  <si>
    <t xml:space="preserve">Հարազատին կորցրած անձինք </t>
  </si>
  <si>
    <t>Ընտանիքի անդամներ և զավակներ</t>
  </si>
  <si>
    <t>Գործազրկություն</t>
  </si>
  <si>
    <t xml:space="preserve">Բնակարանային ապահովում </t>
  </si>
  <si>
    <t xml:space="preserve">Սոցիալական հատուկ արտոնություններ (այլ դասերին չպատկանող) </t>
  </si>
  <si>
    <t>Սոցիալական պաշտպանություն (այլ դասերին չպատկանող)</t>
  </si>
  <si>
    <t>Սոցիալական պաշտպանությանը տրամադրվող օժադակ ծառայություններ (այլ դասերին չպատկանող)</t>
  </si>
  <si>
    <t>11</t>
  </si>
  <si>
    <t>ՀՀ համայնքների պահուստային ֆոնդ</t>
  </si>
  <si>
    <t>Բյուջետային ծախսերի տնտեսագիտական դասակարգման հոդվածների</t>
  </si>
  <si>
    <t xml:space="preserve"> Տողի</t>
  </si>
  <si>
    <t>Ընդամենը (ս.5+ս.6)</t>
  </si>
  <si>
    <t>Ընդամենը (ս.8+ս.9)</t>
  </si>
  <si>
    <t>Ընդամենը (ս.11+ս.12)</t>
  </si>
  <si>
    <t>անվանումները</t>
  </si>
  <si>
    <t>ֆոնդային մաս</t>
  </si>
  <si>
    <t>x</t>
  </si>
  <si>
    <t xml:space="preserve"> -Աշխատողների աշխատավարձեր և հավելավճարներ</t>
  </si>
  <si>
    <t>4111</t>
  </si>
  <si>
    <t xml:space="preserve"> - Պարգևատրումներ, դրամական խրախուսումներ և հատուկ վճարներ</t>
  </si>
  <si>
    <t>4112</t>
  </si>
  <si>
    <t xml:space="preserve"> -Այլ վարձատրություններ </t>
  </si>
  <si>
    <t>4115</t>
  </si>
  <si>
    <t xml:space="preserve"> -Բնեղեն աշխատավարձեր և հավելավճարներ</t>
  </si>
  <si>
    <t>4121</t>
  </si>
  <si>
    <t xml:space="preserve"> -Սոցիալական ապահովության վճարներ</t>
  </si>
  <si>
    <t>4131</t>
  </si>
  <si>
    <t xml:space="preserve"> -Գործառնական և բանկային ծառայությունների ծախսեր</t>
  </si>
  <si>
    <t>4211</t>
  </si>
  <si>
    <t xml:space="preserve"> -Էներգետիկ  ծառայություններ</t>
  </si>
  <si>
    <t>4212</t>
  </si>
  <si>
    <t xml:space="preserve"> -Կոմունալ ծառայություններ</t>
  </si>
  <si>
    <t>4213</t>
  </si>
  <si>
    <t xml:space="preserve"> -Կապի ծառայություններ</t>
  </si>
  <si>
    <t>4214</t>
  </si>
  <si>
    <t xml:space="preserve"> -Ապահովագրական ծախսեր</t>
  </si>
  <si>
    <t>4215</t>
  </si>
  <si>
    <t xml:space="preserve"> -Գույքի և սարքավորումների վարձակալություն</t>
  </si>
  <si>
    <t>4216</t>
  </si>
  <si>
    <t xml:space="preserve"> -Արտագերատեսչական ծախսեր</t>
  </si>
  <si>
    <t>4217</t>
  </si>
  <si>
    <t xml:space="preserve"> -Ներքին գործուղումներ</t>
  </si>
  <si>
    <t>4221</t>
  </si>
  <si>
    <t xml:space="preserve"> -Արտասահմանյան գործուղումների գծով ծախսեր</t>
  </si>
  <si>
    <t>4222</t>
  </si>
  <si>
    <t xml:space="preserve"> -Այլ տրանսպորտային ծախսեր</t>
  </si>
  <si>
    <t>4229</t>
  </si>
  <si>
    <t xml:space="preserve"> -Վարչական ծառայություններ</t>
  </si>
  <si>
    <t>4231</t>
  </si>
  <si>
    <t xml:space="preserve"> -Համակարգչային ծառայություններ</t>
  </si>
  <si>
    <t>4232</t>
  </si>
  <si>
    <t xml:space="preserve"> -Աշխատակազմի մասնագիտական զարգացման ծառայություններ</t>
  </si>
  <si>
    <t>4233</t>
  </si>
  <si>
    <t xml:space="preserve"> -Տեղակատվական ծառայություններ</t>
  </si>
  <si>
    <t>4234</t>
  </si>
  <si>
    <t xml:space="preserve"> -Կառավարչական ծառայություններ</t>
  </si>
  <si>
    <t>4235</t>
  </si>
  <si>
    <t xml:space="preserve"> - Կենցաղային և հանրային սննդի ծառայություններ</t>
  </si>
  <si>
    <t>4236</t>
  </si>
  <si>
    <t xml:space="preserve"> -Ներկայացուցչական ծախսեր</t>
  </si>
  <si>
    <t>4237</t>
  </si>
  <si>
    <t xml:space="preserve"> -Ընդհանուր բնույթի այլ ծառայություններ</t>
  </si>
  <si>
    <t>4239</t>
  </si>
  <si>
    <t xml:space="preserve"> -Մասնագիտական ծառայություններ</t>
  </si>
  <si>
    <t>4241</t>
  </si>
  <si>
    <t xml:space="preserve"> -Շենքերի և կառույցների ընթացիկ նորոգում և պահպանում</t>
  </si>
  <si>
    <t>4251</t>
  </si>
  <si>
    <t xml:space="preserve"> -Մեքենաների և սարքավորումների ընթացիկ նորոգում և պահպանում</t>
  </si>
  <si>
    <t>4252</t>
  </si>
  <si>
    <t xml:space="preserve"> -Գրասենյակային նյութեր և հագուստ</t>
  </si>
  <si>
    <t>4261</t>
  </si>
  <si>
    <t xml:space="preserve"> -Գյուղատնտեսական ապրանքներ</t>
  </si>
  <si>
    <t>4262</t>
  </si>
  <si>
    <t xml:space="preserve"> -Վերապատրաստման և ուսուցման նյութեր (աշխատողների վերապատրաստում)</t>
  </si>
  <si>
    <t>4263</t>
  </si>
  <si>
    <t xml:space="preserve"> -Տրանսպորտային նյութեր</t>
  </si>
  <si>
    <t>4264</t>
  </si>
  <si>
    <t xml:space="preserve"> -Շրջակա միջավայրի պաշտպանության և գիտական նյութեր</t>
  </si>
  <si>
    <t>4265</t>
  </si>
  <si>
    <t xml:space="preserve"> -Առողջապահական  և լաբորատոր նյութեր</t>
  </si>
  <si>
    <t>4266</t>
  </si>
  <si>
    <t xml:space="preserve"> -Կենցաղային և հանրային սննդի նյութեր</t>
  </si>
  <si>
    <t>4267</t>
  </si>
  <si>
    <t xml:space="preserve"> -Հատուկ նպատակային այլ նյութեր</t>
  </si>
  <si>
    <t>4269</t>
  </si>
  <si>
    <t xml:space="preserve"> -Ներքին արժեթղթերի տոկոսավճարներ</t>
  </si>
  <si>
    <t>4411</t>
  </si>
  <si>
    <t xml:space="preserve"> -Ներքին վարկերի տոկոսավճարներ</t>
  </si>
  <si>
    <t>4412</t>
  </si>
  <si>
    <t xml:space="preserve"> -Արտաքին արժեթղթերի գծով տոկոսավճարներ</t>
  </si>
  <si>
    <t>4421</t>
  </si>
  <si>
    <t xml:space="preserve"> -Արտաքին վարկերի գծով տոկոսավճարներ</t>
  </si>
  <si>
    <t>4422</t>
  </si>
  <si>
    <t xml:space="preserve"> -Փոխանակման կուրսերի բացասական տարբերություն</t>
  </si>
  <si>
    <t>4431</t>
  </si>
  <si>
    <t xml:space="preserve"> -Տույժեր</t>
  </si>
  <si>
    <t>4432</t>
  </si>
  <si>
    <t xml:space="preserve"> -Փոխառությունների գծով տուրքեր</t>
  </si>
  <si>
    <t>4433</t>
  </si>
  <si>
    <t xml:space="preserve"> -Սուբսիդիաներ ոչ-ֆինանսական պետական (hամայնքային) կազմակերպություններին </t>
  </si>
  <si>
    <t>4511</t>
  </si>
  <si>
    <t xml:space="preserve"> -Սուբսիդիաներ ֆինանսական պետական (hամայնքային) կազմակերպություններին </t>
  </si>
  <si>
    <t>4512</t>
  </si>
  <si>
    <t xml:space="preserve"> -Սուբսիդիաներ ոչ պետական (ոչ hամայնքային) ոչ ֆինանսական կազմակերպություններին </t>
  </si>
  <si>
    <t>4521</t>
  </si>
  <si>
    <t xml:space="preserve"> -Սուբսիդիաներ ոչ պետական (ոչ hամայնքային) ֆինանսական  կազմակերպություններին </t>
  </si>
  <si>
    <t>4522</t>
  </si>
  <si>
    <t xml:space="preserve"> -Ընթացիկ դրամաշնորհներ օտարերկրյա կառավարություններին</t>
  </si>
  <si>
    <t>4611</t>
  </si>
  <si>
    <t xml:space="preserve"> -Կապիտալ դրամաշնորհներ օտարերկրյա կառավարություններին</t>
  </si>
  <si>
    <t>4612</t>
  </si>
  <si>
    <t xml:space="preserve"> -Ընթացիկ դրամաշնորհներ  միջազգային կազմակերպություններին</t>
  </si>
  <si>
    <t>4621</t>
  </si>
  <si>
    <t xml:space="preserve"> -Կապիտալ դրամաշնորհներ միջազգային կազմակերպություններին</t>
  </si>
  <si>
    <t>4622</t>
  </si>
  <si>
    <t xml:space="preserve"> - Ընթացիկ դրամաշնորհներ պետական և համայնքների ոչ առևտրային կազմակերպություններին</t>
  </si>
  <si>
    <t>4637</t>
  </si>
  <si>
    <t xml:space="preserve"> - Ընթացիկ դրամաշնորհներ պետական և համայնքների  առևտրային կազմակերպություններին</t>
  </si>
  <si>
    <t>4638</t>
  </si>
  <si>
    <t xml:space="preserve"> - Այլ ընթացիկ դրամաշնորհներ                             (տող 4534+տող 4535 +տող 4536)</t>
  </si>
  <si>
    <t>4639</t>
  </si>
  <si>
    <t xml:space="preserve">այլ համայնքներին </t>
  </si>
  <si>
    <t xml:space="preserve"> - ՀՀ պետական բյուջեին</t>
  </si>
  <si>
    <t xml:space="preserve"> - այլ</t>
  </si>
  <si>
    <t xml:space="preserve"> -Կապիտալ դրամաշնորհներ պետական և համայնքների ոչ առևտրային կազմակերպություններին</t>
  </si>
  <si>
    <t>4655</t>
  </si>
  <si>
    <t xml:space="preserve"> -Կապիտալ դրամաշնորհներ պետական և համայնքների  առևտրային կազմակերպություններին</t>
  </si>
  <si>
    <t>4656</t>
  </si>
  <si>
    <t>4657</t>
  </si>
  <si>
    <t xml:space="preserve">ՀՀ այլ համայնքներին </t>
  </si>
  <si>
    <t xml:space="preserve"> - Տնային տնտեսություններին դրամով վճարվող սոցիալական ապահովության վճարներ</t>
  </si>
  <si>
    <t>4711</t>
  </si>
  <si>
    <t xml:space="preserve"> - Սոցիալական ապահովության բնեղեն նպաստներ ծառայություններ մատուցողներին</t>
  </si>
  <si>
    <t>4712</t>
  </si>
  <si>
    <t xml:space="preserve"> -Հուղարկավորության նպաստներ բյուջեից</t>
  </si>
  <si>
    <t>4726</t>
  </si>
  <si>
    <t xml:space="preserve"> -Կրթական, մշակութային և սպորտային նպաստներ բյուջեից</t>
  </si>
  <si>
    <t>4727</t>
  </si>
  <si>
    <t xml:space="preserve"> -Բնակարանային նպաստներ բյուջեից</t>
  </si>
  <si>
    <t>4728</t>
  </si>
  <si>
    <t xml:space="preserve"> -Այլ նպաստներ բյուջեից</t>
  </si>
  <si>
    <t>4729</t>
  </si>
  <si>
    <t xml:space="preserve"> -Կենսաթոշակներ</t>
  </si>
  <si>
    <t>4741</t>
  </si>
  <si>
    <t xml:space="preserve"> - Տնային տնտեսություններին ծառայություններ մատուցող` շահույթ չհետապնդող կազմակերպություններին նվիրատվություններ</t>
  </si>
  <si>
    <t>4811</t>
  </si>
  <si>
    <t xml:space="preserve"> -Նվիրատվություններ այլ շահույթ չհետապնդող կազմակերպություններին</t>
  </si>
  <si>
    <t>4819</t>
  </si>
  <si>
    <t xml:space="preserve"> -Աշխատավարձի ֆոնդ</t>
  </si>
  <si>
    <t>4821</t>
  </si>
  <si>
    <t xml:space="preserve"> -Այլ հարկեր</t>
  </si>
  <si>
    <t>4822</t>
  </si>
  <si>
    <t xml:space="preserve"> -Պարտադիր վճարներ</t>
  </si>
  <si>
    <t>4823</t>
  </si>
  <si>
    <t xml:space="preserve"> -Պետական հատվածի տարբեր մակարդակների կողմից միմյանց նկատմամբ կիրառվող տույժեր</t>
  </si>
  <si>
    <t>4824</t>
  </si>
  <si>
    <t xml:space="preserve"> -Դատարանների կողմից նշանակված տույժեր և տուգանքներ</t>
  </si>
  <si>
    <t>4831</t>
  </si>
  <si>
    <t xml:space="preserve"> -Բնական աղետներից առաջացած վնասվածքների կամ վնասների վերականգնում</t>
  </si>
  <si>
    <t>4841</t>
  </si>
  <si>
    <t xml:space="preserve"> -Այլ բնական պատճառներով ստացած վնասվածքների վերականգնում</t>
  </si>
  <si>
    <t>4842</t>
  </si>
  <si>
    <t xml:space="preserve"> -Կառավարման մարմինների գործունեության հետևանքով առաջացած վնասվածքների  կամ վնասների վերականգնում </t>
  </si>
  <si>
    <t>4851</t>
  </si>
  <si>
    <t xml:space="preserve"> -Այլ ծախսեր</t>
  </si>
  <si>
    <t>4861</t>
  </si>
  <si>
    <t xml:space="preserve"> -Պահուստային միջոցներ</t>
  </si>
  <si>
    <t>4891</t>
  </si>
  <si>
    <t>այդ թվում` համայնքի բյուջեի վարչական մասի պահուստային ֆոնդից ֆոնդային մաս կատարվող հատկացումներ</t>
  </si>
  <si>
    <t xml:space="preserve"> - Շենքերի և շինությունների ձեռք բերում</t>
  </si>
  <si>
    <t>5111</t>
  </si>
  <si>
    <t xml:space="preserve"> - Շենքերի և շինությունների կառուցում</t>
  </si>
  <si>
    <t>5112</t>
  </si>
  <si>
    <t xml:space="preserve"> - Շենքերի և շինությունների կապիտալ վերանորոգում</t>
  </si>
  <si>
    <t>5113</t>
  </si>
  <si>
    <t xml:space="preserve"> - Տրանսպորտային սարքավորումներ</t>
  </si>
  <si>
    <t>5121</t>
  </si>
  <si>
    <t xml:space="preserve"> - Վարչական սարքավորումներ</t>
  </si>
  <si>
    <t>5122</t>
  </si>
  <si>
    <t xml:space="preserve"> - Այլ մեքենաներ և սարքավորումներ</t>
  </si>
  <si>
    <t>5129</t>
  </si>
  <si>
    <t xml:space="preserve"> -Աճեցվող ակտիվներ</t>
  </si>
  <si>
    <t>5131</t>
  </si>
  <si>
    <t xml:space="preserve"> - Ոչ նյութական հիմնական միջոցներ</t>
  </si>
  <si>
    <t>5132</t>
  </si>
  <si>
    <t xml:space="preserve"> - Գեոդեզիական քարտեզագրական ծախսեր</t>
  </si>
  <si>
    <t>5133</t>
  </si>
  <si>
    <t xml:space="preserve"> - Նախագծահետազոտական ծախսեր</t>
  </si>
  <si>
    <t>5134</t>
  </si>
  <si>
    <t xml:space="preserve"> - Համայնքային նշանակության ռազմավարական պաշարներ</t>
  </si>
  <si>
    <t>5211</t>
  </si>
  <si>
    <t xml:space="preserve"> - Նյութեր և պարագաներ</t>
  </si>
  <si>
    <t>5221</t>
  </si>
  <si>
    <t xml:space="preserve"> - Վերավաճառքի համար նախատեսված ապրանքներ</t>
  </si>
  <si>
    <t>5231</t>
  </si>
  <si>
    <t xml:space="preserve"> -Սպառման նպատակով պահվող պաշարներ</t>
  </si>
  <si>
    <t>5241</t>
  </si>
  <si>
    <t xml:space="preserve"> -Բարձրարժեք ակտիվներ</t>
  </si>
  <si>
    <t>5311</t>
  </si>
  <si>
    <t xml:space="preserve"> -Հող</t>
  </si>
  <si>
    <t>5411</t>
  </si>
  <si>
    <t xml:space="preserve"> -Ընդերքային ակտիվներ</t>
  </si>
  <si>
    <t>5421</t>
  </si>
  <si>
    <t xml:space="preserve"> -Այլ բնական ծագում ունեցող ակտիվներ</t>
  </si>
  <si>
    <t>5431</t>
  </si>
  <si>
    <t xml:space="preserve"> -Ոչ նյութական չարտադրված ակտիվներ</t>
  </si>
  <si>
    <t>5441</t>
  </si>
  <si>
    <t xml:space="preserve">ԱՆՇԱՐԺ ԳՈՒՅՔԻ ԻՐԱՑՈՒՄԻՑ ՄՈՒՏՔԵՐ </t>
  </si>
  <si>
    <t>8111</t>
  </si>
  <si>
    <t>ՇԱՐԺԱԿԱՆ ԳՈՒՅՔԻ ԻՐԱՑՈՒՄԻՑ ՄՈՒՏՔԵՐ</t>
  </si>
  <si>
    <t>8121</t>
  </si>
  <si>
    <t>ԱՅԼ ՀԻՄՆԱԿԱՆ ՄԻՋՈՑՆԵՐԻ ԻՐԱՑՈՒՄԻՑ ՄՈՒՏՔԵՐ</t>
  </si>
  <si>
    <t>8131</t>
  </si>
  <si>
    <t xml:space="preserve"> ՌԱԶՄԱՎԱՐԱԿԱՆ ՀԱՄԱՅՆՔԱՅԻՆ ՊԱՇԱՐՆԵՐԻ ԻՐԱՑՈՒՄԻՑ ՄՈՒՏՔԵՐ</t>
  </si>
  <si>
    <t>8211</t>
  </si>
  <si>
    <t xml:space="preserve"> - Արտադրական պաշարների իրացումից մուտքեր</t>
  </si>
  <si>
    <t>8221</t>
  </si>
  <si>
    <t xml:space="preserve"> - Վերավաճառքի համար ապրանքների իրացումից մուտքեր</t>
  </si>
  <si>
    <t>8222</t>
  </si>
  <si>
    <t xml:space="preserve"> - Սպառման համար նախատեսված պաշարների իրացումից մուտքեր</t>
  </si>
  <si>
    <t>8223</t>
  </si>
  <si>
    <t>ԲԱՐՁՐԱՐԺԵՔ ԱԿՏԻՎՆԵՐԻ ԻՐԱՑՈՒՄԻՑ ՄՈՒՏՔԵՐ</t>
  </si>
  <si>
    <t>8311</t>
  </si>
  <si>
    <t>ՀՈՂԻ ԻՐԱՑՈՒՄԻՑ ՄՈՒՏՔԵՐ</t>
  </si>
  <si>
    <t>8411</t>
  </si>
  <si>
    <t>ՕԳՏԱԿԱՐ ՀԱՆԱԾՈՆԵՐԻ ԻՐԱՑՈՒՄԻՑ ՄՈՒՏՔԵՐ</t>
  </si>
  <si>
    <t>8412</t>
  </si>
  <si>
    <t xml:space="preserve"> ԱՅԼ ԲՆԱԿԱՆ ԾԱԳՈՒՄ ՈՒՆԵՑՈՂ ՀԻՄՆԱԿԱՆ ՄԻՋՈՑՆԵՐԻ ԻՐԱՑՈՒՄԻՑ ՄՈՒՏՔԵՐ</t>
  </si>
  <si>
    <t>8413</t>
  </si>
  <si>
    <t xml:space="preserve"> ՈՉ ՆՅՈՒԹԱԿԱՆ ՉԱՐՏԱԴՐՎԱԾ ԱԿՏԻՎՆԵՐԻ ԻՐԱՑՈՒՄԻՑ ՄՈՒՏՔԵՐ</t>
  </si>
  <si>
    <t>8414</t>
  </si>
  <si>
    <t>ՀԱՎԵԼՎԱԾ N 1</t>
  </si>
  <si>
    <t>(հազար դրամ)</t>
  </si>
  <si>
    <t>Կատար-ման %</t>
  </si>
  <si>
    <t>ՀԱՎԵԼՎԱԾ N 2</t>
  </si>
  <si>
    <t xml:space="preserve">                      Փաստացի</t>
  </si>
  <si>
    <t xml:space="preserve"> այդ թվում`</t>
  </si>
  <si>
    <t xml:space="preserve">  այդ թվում`</t>
  </si>
  <si>
    <t>ՀԱՎԵԼՎԱԾ N 3</t>
  </si>
  <si>
    <t xml:space="preserve"> ԸՆԴԱՄԵՆԸ    ԾԱԽՍԵՐ                   (տող4050+տող5000+տող 6000) այդ թվում` </t>
  </si>
  <si>
    <t xml:space="preserve">Ա.   ԸՆԹԱՑԻԿ  ԾԱԽՍԵՐ՛                (տող4100+տող4200+տող4300+տող4400+տող4500+ տող4600+տող4700)  այդ թվում` </t>
  </si>
  <si>
    <t xml:space="preserve">1.1 ԱՇԽԱՏԱՆՔԻ ՎԱՐՁԱՏՐՈՒԹՅՈՒՆ (տող4110+տող4120+տող4130) այդ թվում`        </t>
  </si>
  <si>
    <t>ԴՐԱՄՈՎ ՎՃԱՐՎՈՂ ԱՇԽԱՏԱՎԱՐՁԵՐ ԵՎ ՀԱՎԵԼԱՎՃԱՐՆԵՐ (տող4111+տող4112+ տող4114) որից`</t>
  </si>
  <si>
    <t>ԲՆԵՂԵՆ ԱՇԽԱՏԱՎԱՐՁԵՐ ԵՎ ՀԱՎԵԼԱՎՃԱՐՆԵՐ (տող4121) որից`</t>
  </si>
  <si>
    <t>ՓԱՍՏԱՑԻ ՍՈՑԻԱԼԱԿԱՆ ԱՊԱՀՈՎՈՒԹՅԱՆ ՎՃԱՐՆԵՐ (տող4131) որից`</t>
  </si>
  <si>
    <t xml:space="preserve">1.2 ԾԱՌԱՅՈՒԹՅՈՒՆՆԵՐԻ ԵՎ ԱՊՐԱՆՔՆԵՐԻ ՁԵՌՔ ԲԵՐՈՒՄ (տող4210+տող4220+տող4230+տող4240+տող4250+տող4260)  այդ թվում` </t>
  </si>
  <si>
    <t>ՇԱՐՈՒՆԱԿԱԿԱՆ ԾԱԽՍԵՐ (տող4211+տող4212+տող4213+տող4214+տող4215+տող4216+տող4217) որից`</t>
  </si>
  <si>
    <t xml:space="preserve"> ԳՈՐԾՈՒՂՈՒՄՆԵՐԻ ԵՎ ՇՐՋԱԳԱՅՈՒԹՅՈՒՆՆԵՐԻ ԾԱԽՍԵՐ (տող4221+տող4222+տող4223)  որից`</t>
  </si>
  <si>
    <t>ՊԱՅՄԱՆԱԳՐԱՅԻՆ ԱՅԼ ԾԱՌԱՅՈՒԹՅՈՒՆՆԵՐԻ ՁԵՌՔ ԲԵՐՈՒՄ (տող4231+տող4232+տող4233+տող4234+տող4235+տող4236+տող4237+տող4238)  որից`</t>
  </si>
  <si>
    <t xml:space="preserve"> ԱՅԼ ՄԱՍՆԱԳԻՏԱԿԱՆ ԾԱՌԱՅՈՒԹՅՈՒՆՆԵՐԻ ՁԵՌՔ ԲԵՐՈՒՄ  (տող 4241) որից`</t>
  </si>
  <si>
    <t>ԸՆԹԱՑԻԿ ՆՈՐՈԳՈՒՄ ԵՎ ՊԱՀՊԱՆՈՒՄ (ծառայություններ և նյութեր) (տող4251+տող4252)  որից`</t>
  </si>
  <si>
    <t xml:space="preserve"> ՆՅՈՒԹԵՐ (տող4261+տող4262+տող4263+տող4264+տող4265+տող4266+տող4267+տող4268) որից`</t>
  </si>
  <si>
    <t xml:space="preserve"> 1.3 ՏՈԿՈՍԱՎՃԱՐՆԵՐ (տող4310+տող 4320+տող4330) այդ թվում` </t>
  </si>
  <si>
    <t>ՆԵՐՔԻՆ ՏՈԿՈՍԱՎՃԱՐՆԵՐ (տող4311+տող4312)  որից`</t>
  </si>
  <si>
    <t>ԱՐՏԱՔԻՆ ՏՈԿՈՍԱՎՃԱՐՆԵՐ (տող4321+տող4322) որից`</t>
  </si>
  <si>
    <t xml:space="preserve">ՓՈԽԱՌՈՒԹՅՈՒՆՆԵՐԻ ՀԵՏ ԿԱՊՎԱԾ ՎՃԱՐՆԵՐ (տող4331+տող4332+տող4333) որից` </t>
  </si>
  <si>
    <t xml:space="preserve">1.4 ՍՈՒԲՍԻԴԻԱՆԵՐ(տող4410+տող4420) այդ թվում` </t>
  </si>
  <si>
    <t>ՍՈՒԲՍԻԴԻԱՆԵՐ ՊԵՏԱԿԱՆ (ՀԱՄԱՅՆՔԱՅԻՆ) ԿԱԶՄԱԿԵՐՊՈՒԹՅՈՒՆՆԵՐԻՆ (տող4411+տող4412) որից`</t>
  </si>
  <si>
    <t>ՍՈՒԲՍԻԴԻԱՆԵՐ ՈՉ ՊԵՏԱԿԱՆ (ՈՉ ՀԱՄԱՅՆՔԱՅԻՆ) ԿԱԶՄԱԿԵՐՊՈՒԹՅՈՒՆՆԵՐԻՆ (տող4421+տող4422) որից`</t>
  </si>
  <si>
    <t xml:space="preserve">1.5 ԴՐԱՄԱՇՆՈՐՀՆԵՐ (տող4510+տող4520+տող4530+տող4540) այդ թվում` </t>
  </si>
  <si>
    <t>ԴՐԱՄԱՇՆՈՐՀՆԵՐ ՕՏԱՐԵՐԿՐՅԱ ԿԱՌԱՎԱՐՈՒԹՅՈՒՆՆԵՐԻՆ (տող4511+տող4512) որից`</t>
  </si>
  <si>
    <t>ԴՐԱՄԱՇՆՈՐՀՆԵՐ ՄԻՋԱԶԳԱՅԻՆ ԿԱԶՄԱԿԵՐՊՈՒԹՅՈՒՆՆԵՐԻՆ (տող4521+տող4522) որից`</t>
  </si>
  <si>
    <t>ԸՆԹԱՑԻԿ ԴՐԱՄԱՇՆՈՐՀՆԵՐ ՊԵՏԱԿԱՆ ՀԱՏՎԱԾԻ ԱՅԼ ՄԱԿԱՐԴԱԿՆԵՐԻՆ (տող4531+տող4532+տող4533) որից`</t>
  </si>
  <si>
    <t>ԿԱՊԻՏԱԼ ԴՐԱՄԱՇՆՈՐՀՆԵՐ ՊԵՏԱԿԱՆ ՀԱՏՎԱԾԻ ԱՅԼ ՄԱԿԱՐԴԱԿՆԵՐԻՆ (տող4541+տող4542+տող4543) որից`</t>
  </si>
  <si>
    <t xml:space="preserve"> -Այլ կապիտալ դրամաշնորհներ                   (տող 4544+տող 4545 +տող 4546)</t>
  </si>
  <si>
    <t xml:space="preserve">1.6 ՍՈՑԻԱԼԱԿԱՆ ՆՊԱՍՏՆԵՐ ԵՎ ԿԵՆՍԱԹՈՇԱԿՆԵՐ (տող4610+տող4630+տող4640) այդ թվում` </t>
  </si>
  <si>
    <t xml:space="preserve">ՍՈՑԻԱԼԱԿԱՆ ԱՊԱՀՈՎՈՒԹՅԱՆ ՆՊԱՍՏՆԵՐ այդ թվում` </t>
  </si>
  <si>
    <t xml:space="preserve"> ՍՈՑԻԱԼԱԿԱՆ ՕԳՆՈՒԹՅԱՆ ԴՐԱՄԱԿԱՆ ԱՐՏԱՀԱՅՏՈՒԹՅԱՄԲ ՆՊԱՍՏՆԵՐ (ԲՅՈՒՋԵԻՑ) որից` (տող4631+տող4632+տող4633+տող4634) </t>
  </si>
  <si>
    <t xml:space="preserve"> ԿԵՆՍԱԹՈՇԱԿՆԵՐ (տող4641)  որից` </t>
  </si>
  <si>
    <t xml:space="preserve">1.7 ԱՅԼ ԾԱԽՍԵՐ (տող4710+տող4720+տող4730+տող4740+տող4750+տող4760+տող4770) այդ թվում` </t>
  </si>
  <si>
    <t xml:space="preserve">ՆՎԻՐԱՏՎՈՒԹՅՈՒՆՆԵՐ ՈՉ ԿԱՌԱՎԱՐԱԿԱՆ (ՀԱՍԱՐԱԿԱԿԱՆ) ԿԱԶՄԱԿԵՐՊՈՒԹՅՈՒՆՆԵՐԻՆ (տող4711+տող4712)  որից` </t>
  </si>
  <si>
    <t xml:space="preserve">ՀԱՐԿԵՐ, ՊԱՐՏԱԴԻՐ ՎՃԱՐՆԵՐ ԵՎ ՏՈՒՅԺԵՐ, ՈՐՈՆՔ ԿԱՌԱՎԱՐՄԱՆ ՏԱՐԲԵՐ ՄԱԿԱՐԴԱԿՆԵՐԻ ԿՈՂՄԻՑ ԿԻՐԱՌՎՈՒՄ ԵՆ ՄԻՄՅԱՆՑ ՆԿԱՏՄԱՄԲ (տող4721+տող4722+տող4723+տող4724) որից` </t>
  </si>
  <si>
    <t>ԴԱՏԱՐԱՆՆԵՐԻ ԿՈՂՄԻՑ ՆՇԱՆԱԿՎԱԾ ՏՈՒՅԺԵՐ ԵՎ ՏՈՒԳԱՆՔՆԵՐ (տող4731) որից`</t>
  </si>
  <si>
    <t xml:space="preserve"> ԲՆԱԿԱՆ ԱՂԵՏՆԵՐԻՑ ԿԱՄ ԱՅԼ ԲՆԱԿԱՆ ՊԱՏՃԱՌՆԵՐՈՎ ԱՌԱՋԱՑԱԾ ՎՆԱՍՆԵՐԻ ԿԱՄ ՎՆԱՍՎԱԾՔՆԵՐԻ ՎԵՐԱԿԱՆԳՆՈՒՄ (տող4741+տող4742) որից`</t>
  </si>
  <si>
    <t>ԿԱՌԱՎԱՐՄԱՆ ՄԱՐՄԻՆՆԵՐԻ ԳՈՐԾՈՒՆԵՈՒԹՅԱՆ ՀԵՏԵՎԱՆՔՈՎ ԱՌԱՋԱՑԱԾ ՎՆԱՍՆԵՐԻ ԿԱՄ ՎՆԱՍՎԱԾՔՆԵՐԻ  ՎԵՐԱԿԱՆԳՆՈՒՄ (տող4751) որից`</t>
  </si>
  <si>
    <t xml:space="preserve"> ԱՅԼ ԾԱԽՍԵՐ (տող4761) որից`</t>
  </si>
  <si>
    <t>ՊԱՀՈՒՍՏԱՅԻՆ ՄԻՋՈՑՆԵՐ (տող4771) որից`</t>
  </si>
  <si>
    <t>Բ. ՈՉ ՖԻՆԱՆՍԱԿԱՆ ԱԿՏԻՎՆԵՐԻ ԳԾՈՎ ԾԱԽՍԵՐ    այդ թվում`           (տող5100+տող5200+տող5300+տող5400)</t>
  </si>
  <si>
    <t xml:space="preserve">1.1. ՀԻՄՆԱԿԱՆ ՄԻՋՈՑՆԵՐ                       (տող5110+տող5120+տող5130) այդ թվում` </t>
  </si>
  <si>
    <t xml:space="preserve">ՇԵՆՔԵՐ ԵՎ ՇԻՆՈՒԹՅՈՒՆՆԵՐ                 (տող5111+տող5112+տող5113)  այդ թվում` </t>
  </si>
  <si>
    <t>ՄԵՔԵՆԱՆԵՐ ԵՎ ՍԱՐՔԱՎՈՐՈՒՄՆԵ   (տող5121+ տող5122+տող5123) որից`</t>
  </si>
  <si>
    <t xml:space="preserve"> ԱՅԼ ՀԻՄՆԱԿԱՆ ՄԻՋՈՑՆԵ     (տող 5131+տող 5132+տող 5133+ տող5134) որից`</t>
  </si>
  <si>
    <t>1.2 ՊԱՇԱՐՆԵՐ  այդ թվում` (տող5211+տող5221+տող5231+տող5241)</t>
  </si>
  <si>
    <t xml:space="preserve">1.3 ԲԱՐՁՐԱՐԺԵՔ ԱԿՏԻՎՆԵՐ (տող 5311) այդ թվում` </t>
  </si>
  <si>
    <t xml:space="preserve">1.4 ՉԱՐՏԱԴՐՎԱԾ ԱԿՏԻՎՆԵՐ                         (տող 5411+տող 5421+տող 5431+տող5441) այդ թվում` </t>
  </si>
  <si>
    <t>Գ. ՈՉ ՖԻՆԱՆՍԱԿԱՆ ԱԿՏԻՎՆԵՐԻ ԻՐԱՑՈՒՄԻՑ ՄՈՒՏՔԵՐ այդ թվում` (տող6100+տող6200+տող6300+տող6400)</t>
  </si>
  <si>
    <t>ՀԻՄՆԱԿԱՆ ՄԻՋՈՑՆԵՐԻ ԻՐԱՑՈՒՄԻՑ ՄՈՒՏՔԵՐ (տող6110+տող6120+տող6130) այդ թվում`</t>
  </si>
  <si>
    <t>ՊԱՇԱՐՆԵՐԻ ԻՐԱՑՈՒՄԻՑ ՄՈՒՏՔԵՐ (տող6210+տող6220) այդ թվում`</t>
  </si>
  <si>
    <t>ԱՅԼ ՊԱՇԱՐՆԵՐԻ ԻՐԱՑՈՒՄԻՑ ՄՈՒՏՔԵՐ (տող6221+տող6222+տող6223) որից`</t>
  </si>
  <si>
    <t>ԲԱՐՁՐԱՐԺԵՔ ԱԿՏԻՎՆԵՐԻ ԻՐԱՑՈՒՄԻՑ ՄՈՒՏՔԵՐ   (տող 6310) այդ թվում`</t>
  </si>
  <si>
    <t>ՉԱՐՏԱԴՐՎԱԾ ԱԿՏԻՎՆԵՐԻ ԻՐԱՑՈՒՄԻՑ ՄՈՒՏՔԵՐ` այդ թվում`                                 (տող6410+տող6420+տող6430+տող6440)</t>
  </si>
  <si>
    <t>Գույքահարկ փոխադրամիջոցների համար</t>
  </si>
  <si>
    <t xml:space="preserve"> 1.2 Գույքային հարկեր այլ գույքից այդ թվում` </t>
  </si>
  <si>
    <t xml:space="preserve"> Համայնքի գույքին պատճառած վնասների փոխհատուցումից մուտքեր </t>
  </si>
  <si>
    <t xml:space="preserve">3.9 Այլ եկամուտներ (տող 1391 + տող 1392 + տող 1393) այդ թվում` </t>
  </si>
  <si>
    <t>Ընդհանուր բնույթի հետազոտական աշխատանք որից`</t>
  </si>
  <si>
    <t>Ընդհանուր բնույթի հանրային ծառայությունների գծով հետազոտական և նախագծային աշխատանքներ  որից`</t>
  </si>
  <si>
    <t>Ընդհանուր բնույթի հանրային ծառայություններ (այլ դասերին չպատկանող) որից`</t>
  </si>
  <si>
    <t>Պետական պարտքի գծով գործառնություններ որից`</t>
  </si>
  <si>
    <t>Կառավարության տարբեր մակարդակների միջև իրականացվող ընդհանուր բնույթի տրանսֆերտներ որից`</t>
  </si>
  <si>
    <t>ՊԱՇՏՊԱՆՈՒԹՅՈՒՆ (տող2210+2220+տող2230+տող2240+տող2250) այդ թվում`</t>
  </si>
  <si>
    <t>Ռազմական պաշտպանություն որից`</t>
  </si>
  <si>
    <t>Քաղաքացիական պաշտպանություն որից`</t>
  </si>
  <si>
    <t>Արտաքին ռազմական օգնություն որից`</t>
  </si>
  <si>
    <t>Հետազոտական և նախագծային աշխատանքներ պաշտպանության ոլորտում որից`</t>
  </si>
  <si>
    <t>Պաշտպանություն (այլ դասերին չպատկանող)  որից`</t>
  </si>
  <si>
    <t>ՀԱՍԱՐԱԿԱԿԱՆ ԿԱՐԳ, ԱՆՎՏԱՆԳՈՒԹՅՈՒՆ և ԴԱՏԱԿԱՆ ԳՈՐԾՈՒՆԵՈՒԹՅՈՒՆ  այդ թվում`(տող2310+տող2320+տող2330+տող2340+տող2350+տող2360+տող2370+տող2380)</t>
  </si>
  <si>
    <t>Հասարակական կարգ և անվտանգություն որից`</t>
  </si>
  <si>
    <t>Փրկարար ծառայություն որից`</t>
  </si>
  <si>
    <t>Դատական գործունեություն և իրավական պաշտպանություն որից`</t>
  </si>
  <si>
    <t>Դատախազություն որից`</t>
  </si>
  <si>
    <t>Կալանավայրեր որից`</t>
  </si>
  <si>
    <t>Հետազոտական ու նախագծային աշխատանքներ հասարակական կարգի և անվտանգության ոլորտում  որից`</t>
  </si>
  <si>
    <t>Նախաքննություն որից`</t>
  </si>
  <si>
    <t>Հասարակական կարգ և անվտանգություն  (այլ դասերին չպատկանող) որից`</t>
  </si>
  <si>
    <t>ՏՆՏԵՍԱԿԱՆ ՀԱՐԱԲԵՐՈՒԹՅՈՒՆՆԵՐ (տող2410+տող2420+տող2430+տող2440+տող2450+տող2460+տող2470+տող2480+տող2490) որից`</t>
  </si>
  <si>
    <t>Ընդհանուր բնույթի տնտեսական, առևտրային և աշխատանքի գծով հարաբերություններ որից`</t>
  </si>
  <si>
    <t>Գյուղատնտեսություն, անտառային տնտեսություն, ձկնորսություն և որսորդություն որից`</t>
  </si>
  <si>
    <t>Վառելիք և էներգետիկա որից`</t>
  </si>
  <si>
    <t>Լեռնաարդյունահանում, արդյունաբերություն և շինարարություն որից`</t>
  </si>
  <si>
    <t>Տրանսպորտ որից`</t>
  </si>
  <si>
    <t>Կապ որից`</t>
  </si>
  <si>
    <t>Այլ բնագավառներ որից`</t>
  </si>
  <si>
    <t>Տնտեսական հարաբերությունների գծով հետազոտական և նախագծային աշխատանքներ որից`</t>
  </si>
  <si>
    <t>Տնտեսական հարաբերություններ (այլ դասերին չպատկանող) որից`</t>
  </si>
  <si>
    <t>ՇՐՋԱԿԱ  ՄԻՋԱՎԱՅՐԻ ՊԱՇՏՊԱՆՈՒԹՅՈՒՆ (տող 2510+տող2520+տող 2530+տող 2540+տող 2550+տող 2560)   այդ թվում`</t>
  </si>
  <si>
    <t>Աղբահանում որից`</t>
  </si>
  <si>
    <t>Կեղտաջրերի հեռացում որից`</t>
  </si>
  <si>
    <t>Շրջակա միջավայրի աղտոտման դեմ պայքար որից`</t>
  </si>
  <si>
    <t>Կենսաբազմազանության և բնության  պաշտպանություն որից`</t>
  </si>
  <si>
    <t>Շրջակա միջավայրի պաշտպանության գծով հետազոտական և նախագծային աշխատանքներ որից`</t>
  </si>
  <si>
    <t>Շրջակա միջավայրի պաշտպանություն (այլ դասերին չպատկանող) որից`</t>
  </si>
  <si>
    <t>ԲՆԱԿԱՐԱՆԱՅԻՆ ՇԻՆԱՐԱՐՈՒԹՅՈՒՆ ԵՎ ԿՈՄՈՒՆԱԼ ԾԱՌԱՅՈՒԹՅՈՒՆ (տող3610+տող3620+տող3630+տող3640+տող3650+տող3660) որից`</t>
  </si>
  <si>
    <t>Բնակարանային շինարարություն որից`</t>
  </si>
  <si>
    <t>Համայնքային զարգացում որից`</t>
  </si>
  <si>
    <t>Ջրամատակարարում որից`</t>
  </si>
  <si>
    <t>Փողոցների լուսավորում որից`</t>
  </si>
  <si>
    <t>Բնակարանային շինարարության և կոմունալ ծառայությունների գծով հետազոտական և նախագծային աշխատանքներ  որից`</t>
  </si>
  <si>
    <t>Բնակարանային շինարարության և կոմունալ ծառայություններ (այլ դասերին չպատկանող) որից`</t>
  </si>
  <si>
    <t>ԱՌՈՂՋԱՊԱՀՈՒԹՅՈՒՆ (տող2710+տող2720+տող2730+տող2740+տող2750+տող2760) որից`</t>
  </si>
  <si>
    <t>Բժշկական ապրանքներ, սարքեր և սարքավորումներ որից`</t>
  </si>
  <si>
    <t>Արտահիվանդանոցային ծառայություններ որից`</t>
  </si>
  <si>
    <t>Հիվանդանոցային ծառայություններ որից`</t>
  </si>
  <si>
    <t>Հանրային առողջապահական ծառայություններ որից`</t>
  </si>
  <si>
    <t>Առողջապահության գծով հետազոտական և նախագծային աշխատանքներ որից`</t>
  </si>
  <si>
    <t>Առողջապահություն (այլ դասերին չպատկանող) որից`</t>
  </si>
  <si>
    <t>ՀԱՆԳԻՍՏ, ՄՇԱԿՈՒՅԹ ԵՎ ԿՐՈՆ (տող2810+տող2820+տող2830+տող2840+տող2850+տող2860) որից`</t>
  </si>
  <si>
    <t>Հանգստի և սպորտի ծառայություններ որից`</t>
  </si>
  <si>
    <t>Մշակութային ծառայություններ որից`</t>
  </si>
  <si>
    <t>Ռադիո և հեռուստահաղորդումների հեռարձակման և հրատարակչական ծառայություններ որից`</t>
  </si>
  <si>
    <t>Կրոնական և հասարակական այլ ծառայություններ որից`</t>
  </si>
  <si>
    <t>Հանգստի, մշակույթի և կրոնի գծով հետազոտական և նախագծային աշխատանքներ որից`</t>
  </si>
  <si>
    <t>Հանգիստ, մշակույթ և կրոն (այլ դասերին չպատկանող) որից`</t>
  </si>
  <si>
    <t>ԿՐԹՈՒԹՅՈՒՆ  որից` (տող2910+տող2920+տող2930+տող2940+տող2950+տող2960+տող2970+տող2980)</t>
  </si>
  <si>
    <t>Նախադպրոցական և տարրական ընդհանուր կրթություն որից`</t>
  </si>
  <si>
    <t>Միջնակարգ ընդհանուր կրթություն որից`</t>
  </si>
  <si>
    <t>Նախնական մասնագիտական (արհեստագործական) և միջին մասնագիտական կրթություն որից`</t>
  </si>
  <si>
    <t>Բարձրագույն կրթություն որից`</t>
  </si>
  <si>
    <t>Ըստ մակարդակների չդասակարգվող կրթություն  որից`</t>
  </si>
  <si>
    <t>Կրթությանը տրամադրվող օժանդակ ծառայություններ  որից`</t>
  </si>
  <si>
    <t>Կրթության ոլորտում հետազոտական և նախագծային աշխատանքներ որից`</t>
  </si>
  <si>
    <t>Կրթություն (այլ դասերին չպատկանող) որից`</t>
  </si>
  <si>
    <t>ՍՈՑԻԱԼԱԿԱՆ ՊԱՇՏՊԱՆՈՒԹՅՈՒՆ (տող3010+տող3020+տող3030+տող3040+տող3050+տող3060+տող3070+տող3080+տող3090)  որից`</t>
  </si>
  <si>
    <t>Վատառողջություն և անաշխատունակություն որից`</t>
  </si>
  <si>
    <t>Ծերություն որից`</t>
  </si>
  <si>
    <t>Հարազատին կորցրած անձինք  որից`</t>
  </si>
  <si>
    <t>Ընտանիքի անդամներ և զավակներ որից`</t>
  </si>
  <si>
    <t>Գործազրկություն որից`</t>
  </si>
  <si>
    <t>Բնակարանային ապահովում  որից`</t>
  </si>
  <si>
    <t>Սոցիալական հատուկ արտոնություններ (այլ դասերին չպատկանող) որից`</t>
  </si>
  <si>
    <t>Սոցիալական պաշտպանության ոլորտում հետազոտական և նախագծային աշխատանքներ որից`</t>
  </si>
  <si>
    <t>Սոցիալական պաշտպանության ոլորտում հետազոտական և նախագծային աշխատանքներ  որից`</t>
  </si>
  <si>
    <t>Սոցիալական պաշտպանություն (այլ դասերին չպատկանող) որից`</t>
  </si>
  <si>
    <t>ՀԻՄՆԱԿԱՆ ԲԱԺԻՆՆԵՐԻՆ ՉԴԱՍՎՈՂ ՊԱՀՈՒՍՏԱՅԻՆ ՖՈՆԴԵՐ (տող3110) որից`</t>
  </si>
  <si>
    <t>ՀՀ կառավարության և համայնքների պահուստային ֆոնդ  որից`</t>
  </si>
  <si>
    <t>անուն, ազգանուն</t>
  </si>
  <si>
    <t>________________________</t>
  </si>
  <si>
    <t xml:space="preserve"> </t>
  </si>
  <si>
    <t>Կ. Տ.</t>
  </si>
  <si>
    <t>2022 թ. Տարեկան ճշտված պլան</t>
  </si>
  <si>
    <r>
      <t xml:space="preserve">Համայնքի վարչական տարածքում, ինչպես նաև ՀՀ կառավարության սահմանած ցանկում ընդգրկված սահմանամերձ և բարձրլեռնային բնակավայրերի տարածքում օրենքով և այլ իրավական ակտերով սահմանված պահանջները բավարարող լցավորման յուրաքանչյուր կայանում </t>
    </r>
    <r>
      <rPr>
        <b/>
        <sz val="10"/>
        <rFont val="Arial LatArm"/>
        <family val="2"/>
      </rPr>
      <t>հեղուկ վառելիքի,</t>
    </r>
    <r>
      <rPr>
        <sz val="10"/>
        <rFont val="Arial LatArm"/>
        <family val="2"/>
      </rPr>
      <t xml:space="preserve"> </t>
    </r>
    <r>
      <rPr>
        <b/>
        <sz val="10"/>
        <rFont val="Arial LatArm"/>
        <family val="2"/>
      </rPr>
      <t xml:space="preserve">սեղմված բնական գազի և հեղուկացված նավթային կամ ածխաջրածնային գազերի </t>
    </r>
    <r>
      <rPr>
        <sz val="10"/>
        <rFont val="Arial LatArm"/>
        <family val="2"/>
      </rPr>
      <t>վաճառքի թույլտվության համար.</t>
    </r>
  </si>
  <si>
    <t>Համայնքի վարչական տարածքում, ինչպես նաև ՀՀ կառավարության սահմանած ցանկում ընդգրկված սահմանամերձ և բարձրլեռնային բնակավայրերի տարածքում գտնվող խանութներում,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t>
  </si>
  <si>
    <t>Օրենքով նախատեսված դեպքերում համայնքի վարչական տարածքում ոգելից և ալկոհոլային խմիչքների կամ ծխախոտային արտադրատեսակների կամ ծխախոտային արտադրատեսակների փոխարինիչների (բացառությամբ բժշկական նշանակության ծխախոտային արտադրատեսակների փոխարինիչների) կամ ծխախոտային արտադրատեսակների նմանակների վաճառքի թույլտվության համար.</t>
  </si>
  <si>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առևտրի կազմակերպման թույլտվության համար</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</si>
  <si>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t>
  </si>
  <si>
    <t xml:space="preserve">Համայնքի վարչական տարածքում հանրային սննդի կազմակերպման և իրականացման (համայնքի ավագանու որոշմամբ սահմանված կանոններին համապատասխան)՝ տնտեսավարողի գործունեության համար առանձնացված յուրաքանչյուր վայրում հանրային սննդի կազմակերպման և իրականացման թույլտվության համար. </t>
  </si>
  <si>
    <t>Քաղաքային բնակավայրերում ավագանու որոշմամբ, սահմանված կարգին համապատասխան, տնային կենդանիներ պահելու թույլտվության համար</t>
  </si>
  <si>
    <t xml:space="preserve">Ավագանու սահմանած կարգին ու պայմաններին համապատասխան՝ համայնքի վարչական տարածքում արտաքին գովազդ տեղադրելու թույլտվության համար (բացառությամբ բնակավայրերի սահմաններից դուրս գտնվող պետական նշանակության ավտոմոբիլային ճանապարհների օտարման շերտերում և պաշտպանական գոտիներում տեղադրվող գովազդների թույլտվությունների) </t>
  </si>
  <si>
    <t>Համայնքների կամ համայնքների կազմում ընդգրկված բնակավայրերի խորհրդանիշները (զինանշանը, անվանումը) որպես օրենքով գրանցված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թույլտվություն տրամադրելու համար.</t>
  </si>
  <si>
    <t xml:space="preserve"> Համայնքի վարչական տարածքում մարդատար-տաքսու (բացառությամբ երթուղային տաքսիների՝ միկրոավտոբուսների) ծառայություն իրականացնելու թույլտվության համար.</t>
  </si>
  <si>
    <t>Համայնքի վարչական տարածքում քաղաքացիական հոգեհանգստի (հրաժեշտի) ծիսակատարության ծառայությունների իրականացման և (կամ) մատուցման թույլտվության համար</t>
  </si>
  <si>
    <t>Համայնքի վարչական տարածքում մասնավոր գերեզմանատան կազմակերպման և շահագործման թույլտվության համար</t>
  </si>
  <si>
    <t>Համայնքի վարչական տարածքում տեխնիկական և հատուկ նշանակության հրավառություն իրականացնելու թույլտվության համար</t>
  </si>
  <si>
    <r>
      <t xml:space="preserve">ՀՀ Շիրակի մարզի </t>
    </r>
    <r>
      <rPr>
        <b/>
        <u val="single"/>
        <sz val="12"/>
        <rFont val="Arial LatArm"/>
        <family val="2"/>
      </rPr>
      <t xml:space="preserve">     </t>
    </r>
    <r>
      <rPr>
        <b/>
        <u val="single"/>
        <sz val="11"/>
        <rFont val="Arial LatArm"/>
        <family val="2"/>
      </rPr>
      <t xml:space="preserve">²ÜÆ     </t>
    </r>
    <r>
      <rPr>
        <b/>
        <sz val="12"/>
        <rFont val="Arial LatArm"/>
        <family val="2"/>
      </rPr>
      <t>համայնքի 2022 թվականի</t>
    </r>
    <r>
      <rPr>
        <b/>
        <u val="single"/>
        <sz val="12"/>
        <rFont val="Arial LatArm"/>
        <family val="2"/>
      </rPr>
      <t xml:space="preserve">   3-րդ    </t>
    </r>
    <r>
      <rPr>
        <b/>
        <sz val="12"/>
        <rFont val="Arial LatArm"/>
        <family val="2"/>
      </rPr>
      <t>եռամսյակի բյուջեի եկամուտների կատարման վերաբերյալ</t>
    </r>
  </si>
  <si>
    <r>
      <t>(</t>
    </r>
    <r>
      <rPr>
        <b/>
        <u val="single"/>
        <sz val="12"/>
        <rFont val="Arial LatArm"/>
        <family val="2"/>
      </rPr>
      <t>03/01/2022 - 30/09/2022</t>
    </r>
    <r>
      <rPr>
        <b/>
        <sz val="12"/>
        <rFont val="Arial LatArm"/>
        <family val="2"/>
      </rPr>
      <t>թ. ժամանակահատվածի համար)</t>
    </r>
  </si>
  <si>
    <r>
      <t xml:space="preserve">2022 թվականի </t>
    </r>
    <r>
      <rPr>
        <b/>
        <u val="single"/>
        <sz val="10"/>
        <rFont val="Arial LatArm"/>
        <family val="2"/>
      </rPr>
      <t xml:space="preserve"> 3-րդ </t>
    </r>
    <r>
      <rPr>
        <b/>
        <sz val="10"/>
        <rFont val="Arial LatArm"/>
        <family val="2"/>
      </rPr>
      <t>եռամսյակի պլան</t>
    </r>
  </si>
  <si>
    <r>
      <t xml:space="preserve">ՀՀ Շիրակի մար½Ç </t>
    </r>
    <r>
      <rPr>
        <b/>
        <u val="single"/>
        <sz val="12"/>
        <rFont val="Arial LatArm"/>
        <family val="2"/>
      </rPr>
      <t xml:space="preserve">  ²ÜÆ </t>
    </r>
    <r>
      <rPr>
        <b/>
        <sz val="12"/>
        <rFont val="Arial LatArm"/>
        <family val="2"/>
      </rPr>
      <t xml:space="preserve">  համայնքի 2022 թվականի  </t>
    </r>
    <r>
      <rPr>
        <b/>
        <u val="single"/>
        <sz val="12"/>
        <rFont val="Arial LatArm"/>
        <family val="2"/>
      </rPr>
      <t xml:space="preserve">   3-րդ  </t>
    </r>
    <r>
      <rPr>
        <b/>
        <sz val="12"/>
        <rFont val="Arial LatArm"/>
        <family val="2"/>
      </rPr>
      <t xml:space="preserve"> եռամսյակի բյուջեի  ծախսերի կատարման վերաբերյալ՝ ըստ գործառնական դասակարգման</t>
    </r>
  </si>
  <si>
    <r>
      <t>(</t>
    </r>
    <r>
      <rPr>
        <b/>
        <u val="single"/>
        <sz val="12"/>
        <rFont val="Arial LatArm"/>
        <family val="2"/>
      </rPr>
      <t>03/01/2022 - 30/09/2022թ</t>
    </r>
    <r>
      <rPr>
        <b/>
        <sz val="12"/>
        <rFont val="Arial LatArm"/>
        <family val="2"/>
      </rPr>
      <t>. ժամանակահատվածի համար)</t>
    </r>
  </si>
  <si>
    <r>
      <t>2022 թվականի 3</t>
    </r>
    <r>
      <rPr>
        <b/>
        <u val="single"/>
        <sz val="10"/>
        <rFont val="Arial LatArm"/>
        <family val="2"/>
      </rPr>
      <t>-րդ</t>
    </r>
    <r>
      <rPr>
        <b/>
        <sz val="10"/>
        <rFont val="Arial LatArm"/>
        <family val="2"/>
      </rPr>
      <t xml:space="preserve"> եռամսյակի պլան</t>
    </r>
  </si>
  <si>
    <r>
      <t>(</t>
    </r>
    <r>
      <rPr>
        <b/>
        <u val="single"/>
        <sz val="12"/>
        <rFont val="Arial LatArm"/>
        <family val="2"/>
      </rPr>
      <t>03/01/2022 -30/09/2022</t>
    </r>
    <r>
      <rPr>
        <b/>
        <sz val="12"/>
        <rFont val="Arial LatArm"/>
        <family val="2"/>
      </rPr>
      <t>թ. ժամանակահատվածի համար)</t>
    </r>
  </si>
  <si>
    <r>
      <t>2022 թվականի 3</t>
    </r>
    <r>
      <rPr>
        <b/>
        <u val="single"/>
        <sz val="10"/>
        <rFont val="Arial LatArm"/>
        <family val="2"/>
      </rPr>
      <t xml:space="preserve">-րդ </t>
    </r>
    <r>
      <rPr>
        <b/>
        <sz val="10"/>
        <rFont val="Arial LatArm"/>
        <family val="2"/>
      </rPr>
      <t>եռամսյակի պլան</t>
    </r>
  </si>
  <si>
    <r>
      <t xml:space="preserve">ՀՀ Շիրակի մարզի  </t>
    </r>
    <r>
      <rPr>
        <b/>
        <u val="single"/>
        <sz val="10"/>
        <rFont val="Arial LatArm"/>
        <family val="2"/>
      </rPr>
      <t xml:space="preserve">  ²ÜÆ  </t>
    </r>
    <r>
      <rPr>
        <b/>
        <sz val="10"/>
        <rFont val="Arial LatArm"/>
        <family val="2"/>
      </rPr>
      <t xml:space="preserve">  համայնքի 2022 թվականի  </t>
    </r>
    <r>
      <rPr>
        <b/>
        <u val="single"/>
        <sz val="10"/>
        <rFont val="Arial LatArm"/>
        <family val="2"/>
      </rPr>
      <t xml:space="preserve">  3-րդ  </t>
    </r>
    <r>
      <rPr>
        <b/>
        <sz val="10"/>
        <rFont val="Arial LatArm"/>
        <family val="2"/>
      </rPr>
      <t xml:space="preserve"> եռամսյակի բյուջեի  ծախսերի կատարման վերաբերյալ՝ ըստ տնտեսագիտական դասակարգման</t>
    </r>
  </si>
  <si>
    <t>ՀԱՅԱՍՏԱՆԻ ՀԱՆՐԱՊԵՏՈՒԹՅԱՆ  ՇԻՐԱԿԻ ՄԱՐԶԻ  ²ÜÆ ՀԱՄԱՅՆՔԻ ԱՎԱԳԱՆՈՒ 2022 ԹՎԱԿԱՆԻ ՀՈԿՏԵՄԲԵՐԻ  5-Ի ԹԻՎ 92-Ն ՈՐՈՇՄԱՆ</t>
  </si>
  <si>
    <t>ԱՆԻ ՀԱՄԱՅՆՔԻ ՂԵԿԱՎԱՐ՝</t>
  </si>
  <si>
    <t>Ա.ԳԵՎՈՐԳՅԱՆ________________________</t>
  </si>
  <si>
    <t>Ա․ ԳԵՎՈՐԳՅԱՆ</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</si>
</sst>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դր.&quot;;\-#,##0\ &quot;դր.&quot;"/>
    <numFmt numFmtId="173" formatCode="#,##0\ &quot;դր.&quot;;[Red]\-#,##0\ &quot;դր.&quot;"/>
    <numFmt numFmtId="174" formatCode="#,##0.00\ &quot;դր.&quot;;\-#,##0.00\ &quot;դր.&quot;"/>
    <numFmt numFmtId="175" formatCode="#,##0.00\ &quot;դր.&quot;;[Red]\-#,##0.00\ &quot;դր.&quot;"/>
    <numFmt numFmtId="176" formatCode="_-* #,##0\ &quot;դր.&quot;_-;\-* #,##0\ &quot;դր.&quot;_-;_-* &quot;-&quot;\ &quot;դր.&quot;_-;_-@_-"/>
    <numFmt numFmtId="177" formatCode="_-* #,##0\ _դ_ր_._-;\-* #,##0\ _դ_ր_._-;_-* &quot;-&quot;\ _դ_ր_._-;_-@_-"/>
    <numFmt numFmtId="178" formatCode="_-* #,##0.00\ &quot;դր.&quot;_-;\-* #,##0.00\ &quot;դր.&quot;_-;_-* &quot;-&quot;??\ &quot;դր.&quot;_-;_-@_-"/>
    <numFmt numFmtId="179" formatCode="_-* #,##0.00\ _դ_ր_._-;\-* #,##0.00\ _դ_ր_._-;_-* &quot;-&quot;??\ _դ_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0"/>
    <numFmt numFmtId="194" formatCode="0.000"/>
  </numFmts>
  <fonts count="46">
    <font>
      <sz val="11"/>
      <color indexed="8"/>
      <name val="Calibri"/>
      <family val="2"/>
    </font>
    <font>
      <b/>
      <sz val="11"/>
      <color indexed="8"/>
      <name val="Calibri"/>
      <family val="2"/>
    </font>
    <font>
      <sz val="10"/>
      <name val="Arial LatArm"/>
      <family val="2"/>
    </font>
    <font>
      <sz val="8"/>
      <name val="Arial LatArm"/>
      <family val="2"/>
    </font>
    <font>
      <b/>
      <sz val="14"/>
      <name val="Arial LatArm"/>
      <family val="2"/>
    </font>
    <font>
      <sz val="7"/>
      <color indexed="8"/>
      <name val="Calibri"/>
      <family val="2"/>
    </font>
    <font>
      <b/>
      <sz val="7"/>
      <name val="Arial LatArm"/>
      <family val="2"/>
    </font>
    <font>
      <b/>
      <sz val="10"/>
      <name val="Arial LatArm"/>
      <family val="2"/>
    </font>
    <font>
      <b/>
      <sz val="12"/>
      <name val="Arial LatArm"/>
      <family val="2"/>
    </font>
    <font>
      <b/>
      <sz val="10"/>
      <color indexed="8"/>
      <name val="Calibri"/>
      <family val="2"/>
    </font>
    <font>
      <sz val="12"/>
      <color indexed="8"/>
      <name val="Calibri"/>
      <family val="2"/>
    </font>
    <font>
      <b/>
      <u val="single"/>
      <sz val="10"/>
      <name val="Arial LatArm"/>
      <family val="2"/>
    </font>
    <font>
      <b/>
      <u val="single"/>
      <sz val="12"/>
      <name val="Arial LatArm"/>
      <family val="2"/>
    </font>
    <font>
      <b/>
      <u val="single"/>
      <sz val="11"/>
      <name val="Arial LatArm"/>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hair">
        <color rgb="FFFFFFFF"/>
      </left>
      <right style="hair">
        <color rgb="FFFFFFFF"/>
      </right>
      <top style="hair">
        <color rgb="FFFFFFFF"/>
      </top>
      <bottom style="hair">
        <color rgb="FFFFFFFF"/>
      </bottom>
    </border>
    <border>
      <left style="thin">
        <color rgb="FF000000"/>
      </left>
      <right style="thin">
        <color rgb="FF000000"/>
      </right>
      <top style="thin">
        <color rgb="FF000000"/>
      </top>
      <bottom style="thin">
        <color rgb="FF000000"/>
      </bottom>
    </border>
    <border>
      <left style="hair">
        <color rgb="FFB0B0B0"/>
      </left>
      <right style="thin">
        <color rgb="FFB0B0B0"/>
      </right>
      <top style="thin">
        <color rgb="FFB0B0B0"/>
      </top>
      <bottom style="thin">
        <color rgb="FFB0B0B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rgb="FFFFFFFF"/>
      </left>
      <right style="hair">
        <color rgb="FFFFFFFF"/>
      </right>
      <top style="hair">
        <color rgb="FFFFFFFF"/>
      </top>
      <bottom>
        <color indexed="63"/>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style="thin"/>
    </border>
    <border>
      <left style="thin">
        <color rgb="FF000000"/>
      </left>
      <right>
        <color indexed="63"/>
      </right>
      <top>
        <color indexed="63"/>
      </top>
      <bottom style="thin">
        <color rgb="FF000000"/>
      </bottom>
    </border>
    <border>
      <left style="hair">
        <color rgb="FFFFFFFF"/>
      </left>
      <right>
        <color indexed="63"/>
      </right>
      <top style="hair">
        <color rgb="FFFFFFFF"/>
      </top>
      <bottom style="hair">
        <color rgb="FFFFFFFF"/>
      </bottom>
    </border>
    <border>
      <left>
        <color indexed="63"/>
      </left>
      <right>
        <color indexed="63"/>
      </right>
      <top style="hair">
        <color rgb="FFFFFFFF"/>
      </top>
      <bottom style="hair">
        <color rgb="FFFFFFFF"/>
      </bottom>
    </border>
    <border>
      <left>
        <color indexed="63"/>
      </left>
      <right style="hair">
        <color rgb="FFFFFFFF"/>
      </right>
      <top style="hair">
        <color rgb="FFFFFFFF"/>
      </top>
      <bottom style="hair">
        <color rgb="FFFFFFFF"/>
      </bottom>
    </border>
    <border>
      <left style="hair">
        <color rgb="FFFFFFFF"/>
      </left>
      <right>
        <color indexed="63"/>
      </right>
      <top style="hair">
        <color rgb="FFFFFFFF"/>
      </top>
      <bottom>
        <color indexed="63"/>
      </bottom>
    </border>
    <border>
      <left>
        <color indexed="63"/>
      </left>
      <right style="hair">
        <color rgb="FFFFFFFF"/>
      </right>
      <top style="hair">
        <color rgb="FFFFFFFF"/>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hair">
        <color rgb="FFFFFFFF"/>
      </left>
      <right>
        <color indexed="63"/>
      </right>
      <top style="hair">
        <color rgb="FFFFFFFF"/>
      </top>
      <bottom style="thin"/>
    </border>
    <border>
      <left>
        <color indexed="63"/>
      </left>
      <right style="hair">
        <color rgb="FFFFFFFF"/>
      </right>
      <top style="hair">
        <color rgb="FFFFFFFF"/>
      </top>
      <bottom style="thin"/>
    </border>
  </borders>
  <cellStyleXfs count="7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1" applyNumberFormat="0" applyFont="0" applyFill="0" applyAlignment="0" applyProtection="0"/>
    <xf numFmtId="0" fontId="2" fillId="0" borderId="2" applyNumberFormat="0" applyFill="0" applyProtection="0">
      <alignment horizontal="center" vertical="center"/>
    </xf>
    <xf numFmtId="4" fontId="3" fillId="0" borderId="3" applyFill="0" applyProtection="0">
      <alignment horizontal="center" vertical="center"/>
    </xf>
    <xf numFmtId="0" fontId="4" fillId="0" borderId="1" applyNumberFormat="0" applyFill="0" applyProtection="0">
      <alignment horizontal="center" vertical="center"/>
    </xf>
    <xf numFmtId="0" fontId="4" fillId="0" borderId="1" applyNumberFormat="0" applyFill="0" applyProtection="0">
      <alignment horizontal="center"/>
    </xf>
    <xf numFmtId="0" fontId="2" fillId="0" borderId="2" applyNumberFormat="0" applyFill="0" applyProtection="0">
      <alignment horizontal="left" vertical="center" wrapText="1"/>
    </xf>
    <xf numFmtId="0" fontId="2" fillId="0" borderId="3" applyNumberFormat="0" applyFill="0" applyProtection="0">
      <alignment horizontal="left" vertical="center" wrapText="1"/>
    </xf>
    <xf numFmtId="4" fontId="3" fillId="0" borderId="3" applyFill="0" applyProtection="0">
      <alignment horizontal="right" vertical="center"/>
    </xf>
    <xf numFmtId="0" fontId="3" fillId="0" borderId="2" applyNumberFormat="0" applyFill="0" applyProtection="0">
      <alignment horizontal="right" vertical="center"/>
    </xf>
    <xf numFmtId="4" fontId="2" fillId="0" borderId="2" applyFill="0" applyProtection="0">
      <alignment horizontal="right" vertical="center"/>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4" applyNumberFormat="0" applyAlignment="0" applyProtection="0"/>
    <xf numFmtId="0" fontId="32" fillId="27" borderId="5" applyNumberFormat="0" applyAlignment="0" applyProtection="0"/>
    <xf numFmtId="0" fontId="33" fillId="27" borderId="4" applyNumberFormat="0" applyAlignment="0" applyProtection="0"/>
    <xf numFmtId="186" fontId="29" fillId="0" borderId="0" applyFont="0" applyFill="0" applyBorder="0" applyAlignment="0" applyProtection="0"/>
    <xf numFmtId="184" fontId="29" fillId="0" borderId="0" applyFon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28" borderId="10"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29" fillId="31" borderId="11" applyNumberFormat="0" applyFont="0" applyAlignment="0" applyProtection="0"/>
    <xf numFmtId="9" fontId="29" fillId="0" borderId="0" applyFont="0" applyFill="0" applyBorder="0" applyAlignment="0" applyProtection="0"/>
    <xf numFmtId="0" fontId="43" fillId="0" borderId="12" applyNumberFormat="0" applyFill="0" applyAlignment="0" applyProtection="0"/>
    <xf numFmtId="0" fontId="44" fillId="0" borderId="0" applyNumberFormat="0" applyFill="0" applyBorder="0" applyAlignment="0" applyProtection="0"/>
    <xf numFmtId="187" fontId="29" fillId="0" borderId="0" applyFont="0" applyFill="0" applyBorder="0" applyAlignment="0" applyProtection="0"/>
    <xf numFmtId="185" fontId="29" fillId="0" borderId="0" applyFont="0" applyFill="0" applyBorder="0" applyAlignment="0" applyProtection="0"/>
    <xf numFmtId="0" fontId="45" fillId="32" borderId="0" applyNumberFormat="0" applyBorder="0" applyAlignment="0" applyProtection="0"/>
  </cellStyleXfs>
  <cellXfs count="70">
    <xf numFmtId="0" fontId="0" fillId="0" borderId="0" xfId="0" applyAlignment="1">
      <alignment/>
    </xf>
    <xf numFmtId="0" fontId="0" fillId="0" borderId="1" xfId="33" applyFill="1" applyBorder="1" applyAlignment="1">
      <alignment/>
    </xf>
    <xf numFmtId="0" fontId="5" fillId="0" borderId="1" xfId="33" applyFont="1" applyFill="1" applyBorder="1" applyAlignment="1">
      <alignment/>
    </xf>
    <xf numFmtId="0" fontId="0" fillId="0" borderId="13" xfId="33" applyFill="1" applyBorder="1" applyAlignment="1">
      <alignment/>
    </xf>
    <xf numFmtId="0" fontId="2" fillId="0" borderId="2" xfId="34" applyFont="1" applyFill="1" applyBorder="1" applyAlignment="1">
      <alignment horizontal="center" vertical="center"/>
    </xf>
    <xf numFmtId="0" fontId="2" fillId="0" borderId="2" xfId="38" applyFont="1" applyFill="1" applyBorder="1" applyAlignment="1">
      <alignment horizontal="left" vertical="center" wrapText="1"/>
    </xf>
    <xf numFmtId="4" fontId="2" fillId="0" borderId="2" xfId="42" applyNumberFormat="1" applyFont="1" applyFill="1" applyBorder="1" applyAlignment="1">
      <alignment horizontal="right" vertical="center"/>
    </xf>
    <xf numFmtId="4" fontId="2" fillId="0" borderId="14" xfId="42" applyNumberFormat="1" applyFont="1" applyFill="1" applyBorder="1" applyAlignment="1">
      <alignment horizontal="right" vertical="center"/>
    </xf>
    <xf numFmtId="0" fontId="2" fillId="0" borderId="15" xfId="41" applyFont="1" applyFill="1" applyBorder="1" applyAlignment="1">
      <alignment horizontal="right" vertical="center"/>
    </xf>
    <xf numFmtId="4" fontId="2" fillId="0" borderId="16" xfId="35" applyNumberFormat="1" applyFont="1" applyFill="1" applyBorder="1" applyAlignment="1">
      <alignment horizontal="center" vertical="center"/>
    </xf>
    <xf numFmtId="4" fontId="2" fillId="0" borderId="16" xfId="40" applyNumberFormat="1" applyFont="1" applyFill="1" applyBorder="1" applyAlignment="1">
      <alignment horizontal="right" vertical="center"/>
    </xf>
    <xf numFmtId="4" fontId="2" fillId="0" borderId="16" xfId="35" applyNumberFormat="1" applyFont="1" applyFill="1" applyBorder="1" applyAlignment="1">
      <alignment horizontal="center" vertical="center" wrapText="1"/>
    </xf>
    <xf numFmtId="0" fontId="2" fillId="0" borderId="16" xfId="39" applyFont="1" applyFill="1" applyBorder="1" applyAlignment="1">
      <alignment horizontal="left" vertical="center" wrapText="1"/>
    </xf>
    <xf numFmtId="0" fontId="2" fillId="0" borderId="17" xfId="41" applyFont="1" applyFill="1" applyBorder="1" applyAlignment="1">
      <alignment horizontal="right" vertical="center"/>
    </xf>
    <xf numFmtId="0" fontId="5" fillId="0" borderId="13" xfId="33" applyFont="1" applyFill="1" applyBorder="1" applyAlignment="1">
      <alignment/>
    </xf>
    <xf numFmtId="0" fontId="7" fillId="0" borderId="18" xfId="37" applyFont="1" applyFill="1" applyBorder="1" applyAlignment="1">
      <alignment horizontal="right" vertical="center" wrapText="1"/>
    </xf>
    <xf numFmtId="0" fontId="7" fillId="0" borderId="19" xfId="37" applyFont="1" applyFill="1" applyBorder="1" applyAlignment="1">
      <alignment horizontal="right" vertical="center" wrapText="1"/>
    </xf>
    <xf numFmtId="0" fontId="7" fillId="0" borderId="20" xfId="37" applyFont="1" applyFill="1" applyBorder="1" applyAlignment="1">
      <alignment horizontal="right" vertical="center" wrapText="1"/>
    </xf>
    <xf numFmtId="0" fontId="6" fillId="0" borderId="18" xfId="37" applyFont="1" applyFill="1" applyBorder="1" applyAlignment="1">
      <alignment/>
    </xf>
    <xf numFmtId="0" fontId="6" fillId="0" borderId="19" xfId="37" applyFont="1" applyFill="1" applyBorder="1" applyAlignment="1">
      <alignment/>
    </xf>
    <xf numFmtId="0" fontId="6" fillId="0" borderId="18" xfId="36" applyFont="1" applyFill="1" applyBorder="1" applyAlignment="1">
      <alignment vertical="center"/>
    </xf>
    <xf numFmtId="0" fontId="6" fillId="0" borderId="19" xfId="36" applyFont="1" applyFill="1" applyBorder="1" applyAlignment="1">
      <alignment vertical="center"/>
    </xf>
    <xf numFmtId="4" fontId="7" fillId="0" borderId="2" xfId="42" applyNumberFormat="1" applyFont="1" applyFill="1" applyBorder="1" applyAlignment="1">
      <alignment horizontal="right" vertical="center"/>
    </xf>
    <xf numFmtId="4" fontId="7" fillId="0" borderId="14" xfId="42" applyNumberFormat="1" applyFont="1" applyFill="1" applyBorder="1" applyAlignment="1">
      <alignment horizontal="right" vertical="center"/>
    </xf>
    <xf numFmtId="0" fontId="7" fillId="0" borderId="2" xfId="34" applyFont="1" applyFill="1" applyBorder="1" applyAlignment="1">
      <alignment horizontal="center" vertical="center"/>
    </xf>
    <xf numFmtId="0" fontId="7" fillId="0" borderId="2" xfId="38" applyFont="1" applyFill="1" applyBorder="1" applyAlignment="1">
      <alignment horizontal="left" vertical="center" wrapText="1"/>
    </xf>
    <xf numFmtId="0" fontId="0" fillId="0" borderId="1" xfId="33" applyFont="1" applyFill="1" applyBorder="1" applyAlignment="1">
      <alignment/>
    </xf>
    <xf numFmtId="0" fontId="10" fillId="0" borderId="1" xfId="33" applyFont="1" applyFill="1" applyBorder="1" applyAlignment="1">
      <alignment/>
    </xf>
    <xf numFmtId="192" fontId="9" fillId="0" borderId="16" xfId="33" applyNumberFormat="1" applyFont="1" applyFill="1" applyBorder="1" applyAlignment="1">
      <alignment horizontal="center" vertical="center"/>
    </xf>
    <xf numFmtId="0" fontId="1" fillId="0" borderId="21" xfId="33" applyFont="1" applyFill="1" applyBorder="1" applyAlignment="1">
      <alignment horizontal="center"/>
    </xf>
    <xf numFmtId="0" fontId="1" fillId="0" borderId="22" xfId="33" applyFont="1" applyFill="1" applyBorder="1" applyAlignment="1">
      <alignment horizontal="center"/>
    </xf>
    <xf numFmtId="4" fontId="2" fillId="0" borderId="23" xfId="35" applyNumberFormat="1" applyFont="1" applyFill="1" applyBorder="1" applyAlignment="1">
      <alignment horizontal="center" vertical="center"/>
    </xf>
    <xf numFmtId="4" fontId="2" fillId="0" borderId="24" xfId="35" applyNumberFormat="1" applyFont="1" applyFill="1" applyBorder="1" applyAlignment="1">
      <alignment horizontal="center" vertical="center"/>
    </xf>
    <xf numFmtId="4" fontId="2" fillId="0" borderId="23" xfId="40" applyNumberFormat="1" applyFont="1" applyFill="1" applyBorder="1" applyAlignment="1">
      <alignment horizontal="center" vertical="center"/>
    </xf>
    <xf numFmtId="4" fontId="2" fillId="0" borderId="24" xfId="40" applyNumberFormat="1" applyFont="1" applyFill="1" applyBorder="1" applyAlignment="1">
      <alignment horizontal="center" vertical="center"/>
    </xf>
    <xf numFmtId="0" fontId="8" fillId="0" borderId="1" xfId="36" applyFont="1" applyFill="1" applyBorder="1" applyAlignment="1">
      <alignment horizontal="center" vertical="center"/>
    </xf>
    <xf numFmtId="4" fontId="7" fillId="0" borderId="25" xfId="35" applyNumberFormat="1" applyFont="1" applyFill="1" applyBorder="1" applyAlignment="1">
      <alignment horizontal="center" vertical="center"/>
    </xf>
    <xf numFmtId="4" fontId="7" fillId="0" borderId="26" xfId="35" applyNumberFormat="1" applyFont="1" applyFill="1" applyBorder="1" applyAlignment="1">
      <alignment horizontal="center" vertical="center"/>
    </xf>
    <xf numFmtId="4" fontId="7" fillId="0" borderId="27" xfId="35" applyNumberFormat="1" applyFont="1" applyFill="1" applyBorder="1" applyAlignment="1">
      <alignment horizontal="center" vertical="center"/>
    </xf>
    <xf numFmtId="0" fontId="7" fillId="0" borderId="18" xfId="37" applyFont="1" applyFill="1" applyBorder="1" applyAlignment="1">
      <alignment horizontal="right" vertical="center"/>
    </xf>
    <xf numFmtId="0" fontId="7" fillId="0" borderId="19" xfId="37" applyFont="1" applyFill="1" applyBorder="1" applyAlignment="1">
      <alignment horizontal="right" vertical="center"/>
    </xf>
    <xf numFmtId="0" fontId="7" fillId="0" borderId="20" xfId="37" applyFont="1" applyFill="1" applyBorder="1" applyAlignment="1">
      <alignment horizontal="right" vertical="center"/>
    </xf>
    <xf numFmtId="0" fontId="7" fillId="0" borderId="18" xfId="37" applyFont="1" applyFill="1" applyBorder="1" applyAlignment="1">
      <alignment horizontal="right" vertical="center" wrapText="1"/>
    </xf>
    <xf numFmtId="0" fontId="7" fillId="0" borderId="19" xfId="37" applyFont="1" applyFill="1" applyBorder="1" applyAlignment="1">
      <alignment horizontal="right" vertical="center" wrapText="1"/>
    </xf>
    <xf numFmtId="0" fontId="7" fillId="0" borderId="20" xfId="37" applyFont="1" applyFill="1" applyBorder="1" applyAlignment="1">
      <alignment horizontal="right" vertical="center" wrapText="1"/>
    </xf>
    <xf numFmtId="4" fontId="7" fillId="0" borderId="23" xfId="40" applyNumberFormat="1" applyFont="1" applyFill="1" applyBorder="1" applyAlignment="1">
      <alignment horizontal="center" vertical="center" wrapText="1"/>
    </xf>
    <xf numFmtId="4" fontId="7" fillId="0" borderId="28" xfId="40" applyNumberFormat="1" applyFont="1" applyFill="1" applyBorder="1" applyAlignment="1">
      <alignment horizontal="center" vertical="center" wrapText="1"/>
    </xf>
    <xf numFmtId="4" fontId="7" fillId="0" borderId="24" xfId="40" applyNumberFormat="1" applyFont="1" applyFill="1" applyBorder="1" applyAlignment="1">
      <alignment horizontal="center" vertical="center" wrapText="1"/>
    </xf>
    <xf numFmtId="4" fontId="7" fillId="0" borderId="16" xfId="40" applyNumberFormat="1" applyFont="1" applyFill="1" applyBorder="1" applyAlignment="1">
      <alignment horizontal="center" vertical="center"/>
    </xf>
    <xf numFmtId="0" fontId="9" fillId="0" borderId="25" xfId="33" applyFont="1" applyFill="1" applyBorder="1" applyAlignment="1">
      <alignment horizontal="center" vertical="center" wrapText="1"/>
    </xf>
    <xf numFmtId="0" fontId="9" fillId="0" borderId="26" xfId="33" applyFont="1" applyFill="1" applyBorder="1" applyAlignment="1">
      <alignment horizontal="center" vertical="center" wrapText="1"/>
    </xf>
    <xf numFmtId="0" fontId="9" fillId="0" borderId="27" xfId="33" applyFont="1" applyFill="1" applyBorder="1" applyAlignment="1">
      <alignment horizontal="center" vertical="center" wrapText="1"/>
    </xf>
    <xf numFmtId="0" fontId="8" fillId="0" borderId="18" xfId="36" applyFont="1" applyFill="1" applyBorder="1" applyAlignment="1">
      <alignment horizontal="center" vertical="center"/>
    </xf>
    <xf numFmtId="0" fontId="8" fillId="0" borderId="19" xfId="36" applyFont="1" applyFill="1" applyBorder="1" applyAlignment="1">
      <alignment horizontal="center" vertical="center"/>
    </xf>
    <xf numFmtId="0" fontId="8" fillId="0" borderId="20" xfId="36" applyFont="1" applyFill="1" applyBorder="1" applyAlignment="1">
      <alignment horizontal="center" vertical="center"/>
    </xf>
    <xf numFmtId="0" fontId="4" fillId="0" borderId="1" xfId="37" applyFont="1" applyFill="1" applyBorder="1" applyAlignment="1">
      <alignment horizontal="center"/>
    </xf>
    <xf numFmtId="0" fontId="4" fillId="0" borderId="1" xfId="36" applyFont="1" applyFill="1" applyBorder="1" applyAlignment="1">
      <alignment horizontal="center" vertical="center"/>
    </xf>
    <xf numFmtId="0" fontId="8" fillId="0" borderId="18" xfId="36" applyFont="1" applyFill="1" applyBorder="1" applyAlignment="1">
      <alignment horizontal="center" vertical="center" wrapText="1"/>
    </xf>
    <xf numFmtId="0" fontId="8" fillId="0" borderId="19" xfId="36" applyFont="1" applyFill="1" applyBorder="1" applyAlignment="1">
      <alignment horizontal="center" vertical="center" wrapText="1"/>
    </xf>
    <xf numFmtId="0" fontId="8" fillId="0" borderId="20" xfId="36" applyFont="1" applyFill="1" applyBorder="1" applyAlignment="1">
      <alignment horizontal="center" vertical="center" wrapText="1"/>
    </xf>
    <xf numFmtId="0" fontId="1" fillId="0" borderId="29" xfId="33" applyFont="1" applyFill="1" applyBorder="1" applyAlignment="1">
      <alignment horizontal="center"/>
    </xf>
    <xf numFmtId="0" fontId="1" fillId="0" borderId="30" xfId="33" applyFont="1" applyFill="1" applyBorder="1" applyAlignment="1">
      <alignment horizontal="center"/>
    </xf>
    <xf numFmtId="4" fontId="2" fillId="0" borderId="25" xfId="40" applyNumberFormat="1" applyFont="1" applyFill="1" applyBorder="1" applyAlignment="1">
      <alignment horizontal="center" vertical="center" wrapText="1"/>
    </xf>
    <xf numFmtId="4" fontId="2" fillId="0" borderId="27" xfId="40" applyNumberFormat="1" applyFont="1" applyFill="1" applyBorder="1" applyAlignment="1">
      <alignment horizontal="center" vertical="center" wrapText="1"/>
    </xf>
    <xf numFmtId="4" fontId="2" fillId="0" borderId="25" xfId="35" applyNumberFormat="1" applyFont="1" applyFill="1" applyBorder="1" applyAlignment="1">
      <alignment horizontal="center" vertical="center"/>
    </xf>
    <xf numFmtId="4" fontId="2" fillId="0" borderId="27" xfId="35" applyNumberFormat="1" applyFont="1" applyFill="1" applyBorder="1" applyAlignment="1">
      <alignment horizontal="center" vertical="center"/>
    </xf>
    <xf numFmtId="4" fontId="2" fillId="0" borderId="25" xfId="35" applyNumberFormat="1" applyFont="1" applyFill="1" applyBorder="1" applyAlignment="1">
      <alignment horizontal="center" vertical="center" wrapText="1"/>
    </xf>
    <xf numFmtId="4" fontId="2" fillId="0" borderId="27" xfId="35" applyNumberFormat="1" applyFont="1" applyFill="1" applyBorder="1" applyAlignment="1">
      <alignment horizontal="center" vertical="center" wrapText="1"/>
    </xf>
    <xf numFmtId="0" fontId="7" fillId="0" borderId="1" xfId="36" applyFont="1" applyFill="1" applyBorder="1" applyAlignment="1">
      <alignment horizontal="center" vertical="center"/>
    </xf>
    <xf numFmtId="4" fontId="7" fillId="0" borderId="16" xfId="40" applyNumberFormat="1" applyFont="1" applyFill="1" applyBorder="1" applyAlignment="1">
      <alignment vertic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ckgrnd_900" xfId="33"/>
    <cellStyle name="cntr_arm10_Bord_900" xfId="34"/>
    <cellStyle name="cntr_arm10_BordGrey_900" xfId="35"/>
    <cellStyle name="cntr_arm10bld_900" xfId="36"/>
    <cellStyle name="cntrBtm_arm10bld_900" xfId="37"/>
    <cellStyle name="left_arm10_BordWW_900" xfId="38"/>
    <cellStyle name="left_arm10_GrBordWW_900" xfId="39"/>
    <cellStyle name="rgt_arm10_BordGrey_900" xfId="40"/>
    <cellStyle name="rgt_arm14_bld_900" xfId="41"/>
    <cellStyle name="rgt_arm14_Money_900"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23"/>
  <sheetViews>
    <sheetView zoomScaleSheetLayoutView="100" zoomScalePageLayoutView="0" workbookViewId="0" topLeftCell="A112">
      <selection activeCell="B120" sqref="B120"/>
    </sheetView>
  </sheetViews>
  <sheetFormatPr defaultColWidth="9.140625" defaultRowHeight="15" customHeight="1"/>
  <cols>
    <col min="1" max="1" width="7.57421875" style="1" customWidth="1"/>
    <col min="2" max="2" width="46.28125" style="1" customWidth="1"/>
    <col min="3" max="3" width="8.140625" style="1" customWidth="1"/>
    <col min="4" max="4" width="11.421875" style="1" customWidth="1"/>
    <col min="5" max="5" width="11.7109375" style="1" customWidth="1"/>
    <col min="6" max="6" width="12.28125" style="1" customWidth="1"/>
    <col min="7" max="7" width="12.00390625" style="1" customWidth="1"/>
    <col min="8" max="8" width="11.8515625" style="1" customWidth="1"/>
    <col min="9" max="9" width="11.421875" style="1" customWidth="1"/>
    <col min="10" max="10" width="11.8515625" style="1" customWidth="1"/>
    <col min="11" max="11" width="11.28125" style="1" customWidth="1"/>
    <col min="12" max="12" width="11.7109375" style="1" customWidth="1"/>
    <col min="13" max="13" width="9.421875" style="1" customWidth="1"/>
    <col min="14" max="16384" width="9.140625" style="1" customWidth="1"/>
  </cols>
  <sheetData>
    <row r="1" spans="10:13" ht="15" customHeight="1">
      <c r="J1" s="39" t="s">
        <v>507</v>
      </c>
      <c r="K1" s="40"/>
      <c r="L1" s="40"/>
      <c r="M1" s="41"/>
    </row>
    <row r="2" spans="10:13" ht="57.75" customHeight="1">
      <c r="J2" s="42" t="s">
        <v>678</v>
      </c>
      <c r="K2" s="43"/>
      <c r="L2" s="43"/>
      <c r="M2" s="44"/>
    </row>
    <row r="3" spans="1:13" ht="25.5" customHeight="1">
      <c r="A3" s="52" t="s">
        <v>669</v>
      </c>
      <c r="B3" s="53"/>
      <c r="C3" s="53"/>
      <c r="D3" s="53"/>
      <c r="E3" s="53"/>
      <c r="F3" s="53"/>
      <c r="G3" s="53"/>
      <c r="H3" s="53"/>
      <c r="I3" s="53"/>
      <c r="J3" s="53"/>
      <c r="K3" s="53"/>
      <c r="L3" s="53"/>
      <c r="M3" s="54"/>
    </row>
    <row r="4" spans="1:11" ht="24.75" customHeight="1">
      <c r="A4" s="35" t="s">
        <v>670</v>
      </c>
      <c r="B4" s="35"/>
      <c r="C4" s="35"/>
      <c r="D4" s="35"/>
      <c r="E4" s="35"/>
      <c r="F4" s="35"/>
      <c r="G4" s="35"/>
      <c r="H4" s="35"/>
      <c r="I4" s="35"/>
      <c r="J4" s="35"/>
      <c r="K4" s="35"/>
    </row>
    <row r="5" ht="9.75" customHeight="1"/>
    <row r="6" spans="1:13" ht="15" customHeight="1">
      <c r="A6" s="3"/>
      <c r="B6" s="3"/>
      <c r="C6" s="3"/>
      <c r="D6" s="3"/>
      <c r="E6" s="3"/>
      <c r="F6" s="3"/>
      <c r="G6" s="3"/>
      <c r="H6" s="3"/>
      <c r="I6" s="3"/>
      <c r="J6" s="3"/>
      <c r="K6" s="3"/>
      <c r="L6" s="29" t="s">
        <v>508</v>
      </c>
      <c r="M6" s="30"/>
    </row>
    <row r="7" spans="1:13" s="2" customFormat="1" ht="36" customHeight="1">
      <c r="A7" s="10"/>
      <c r="B7" s="36" t="s">
        <v>6</v>
      </c>
      <c r="C7" s="10"/>
      <c r="D7" s="45" t="s">
        <v>655</v>
      </c>
      <c r="E7" s="46"/>
      <c r="F7" s="47"/>
      <c r="G7" s="45" t="s">
        <v>671</v>
      </c>
      <c r="H7" s="46"/>
      <c r="I7" s="47"/>
      <c r="J7" s="48" t="s">
        <v>0</v>
      </c>
      <c r="K7" s="48"/>
      <c r="L7" s="48"/>
      <c r="M7" s="49" t="s">
        <v>509</v>
      </c>
    </row>
    <row r="8" spans="1:13" s="2" customFormat="1" ht="30" customHeight="1">
      <c r="A8" s="9" t="s">
        <v>1</v>
      </c>
      <c r="B8" s="37"/>
      <c r="C8" s="11" t="s">
        <v>2</v>
      </c>
      <c r="D8" s="9" t="s">
        <v>3</v>
      </c>
      <c r="E8" s="31" t="s">
        <v>4</v>
      </c>
      <c r="F8" s="32"/>
      <c r="G8" s="9" t="s">
        <v>3</v>
      </c>
      <c r="H8" s="31" t="s">
        <v>4</v>
      </c>
      <c r="I8" s="32"/>
      <c r="J8" s="9" t="s">
        <v>3</v>
      </c>
      <c r="K8" s="33" t="s">
        <v>4</v>
      </c>
      <c r="L8" s="34"/>
      <c r="M8" s="50"/>
    </row>
    <row r="9" spans="1:13" s="2" customFormat="1" ht="26.25" customHeight="1">
      <c r="A9" s="9" t="s">
        <v>5</v>
      </c>
      <c r="B9" s="38"/>
      <c r="C9" s="9"/>
      <c r="D9" s="9" t="s">
        <v>7</v>
      </c>
      <c r="E9" s="11" t="s">
        <v>8</v>
      </c>
      <c r="F9" s="11" t="s">
        <v>9</v>
      </c>
      <c r="G9" s="9" t="s">
        <v>10</v>
      </c>
      <c r="H9" s="11" t="s">
        <v>11</v>
      </c>
      <c r="I9" s="11" t="s">
        <v>12</v>
      </c>
      <c r="J9" s="9" t="s">
        <v>13</v>
      </c>
      <c r="K9" s="11" t="s">
        <v>11</v>
      </c>
      <c r="L9" s="11" t="s">
        <v>12</v>
      </c>
      <c r="M9" s="51"/>
    </row>
    <row r="10" spans="1:13" s="2" customFormat="1" ht="15" customHeight="1">
      <c r="A10" s="8">
        <v>1</v>
      </c>
      <c r="B10" s="8">
        <v>2</v>
      </c>
      <c r="C10" s="8">
        <v>3</v>
      </c>
      <c r="D10" s="8">
        <v>4</v>
      </c>
      <c r="E10" s="8">
        <v>5</v>
      </c>
      <c r="F10" s="8">
        <v>6</v>
      </c>
      <c r="G10" s="8">
        <v>7</v>
      </c>
      <c r="H10" s="8">
        <v>8</v>
      </c>
      <c r="I10" s="8">
        <v>9</v>
      </c>
      <c r="J10" s="8">
        <v>10</v>
      </c>
      <c r="K10" s="8">
        <v>11</v>
      </c>
      <c r="L10" s="13">
        <v>12</v>
      </c>
      <c r="M10" s="8">
        <v>13</v>
      </c>
    </row>
    <row r="11" spans="1:13" s="2" customFormat="1" ht="39.75" customHeight="1">
      <c r="A11" s="24">
        <v>1000</v>
      </c>
      <c r="B11" s="25" t="s">
        <v>14</v>
      </c>
      <c r="C11" s="4"/>
      <c r="D11" s="22">
        <f aca="true" t="shared" si="0" ref="D11:L11">SUM(D12,D48,D67)</f>
        <v>907538.3999999999</v>
      </c>
      <c r="E11" s="22">
        <f t="shared" si="0"/>
        <v>907538.3999999999</v>
      </c>
      <c r="F11" s="22">
        <f t="shared" si="0"/>
        <v>180000</v>
      </c>
      <c r="G11" s="22">
        <f t="shared" si="0"/>
        <v>697846.9</v>
      </c>
      <c r="H11" s="22">
        <f t="shared" si="0"/>
        <v>697846.9</v>
      </c>
      <c r="I11" s="22">
        <f t="shared" si="0"/>
        <v>160000</v>
      </c>
      <c r="J11" s="22">
        <f t="shared" si="0"/>
        <v>635054.6</v>
      </c>
      <c r="K11" s="22">
        <f t="shared" si="0"/>
        <v>635054.6</v>
      </c>
      <c r="L11" s="23">
        <f t="shared" si="0"/>
        <v>160000</v>
      </c>
      <c r="M11" s="28">
        <f aca="true" t="shared" si="1" ref="M11:M19">+K11/H11*100</f>
        <v>91.00199485015982</v>
      </c>
    </row>
    <row r="12" spans="1:13" s="2" customFormat="1" ht="30.75" customHeight="1">
      <c r="A12" s="4">
        <v>1100</v>
      </c>
      <c r="B12" s="5" t="s">
        <v>15</v>
      </c>
      <c r="C12" s="4" t="s">
        <v>16</v>
      </c>
      <c r="D12" s="6">
        <f>SUM(D13,D17,D19,D39,D42)</f>
        <v>191228.8</v>
      </c>
      <c r="E12" s="6">
        <f>SUM(E13,E17,E19,E39,E42)</f>
        <v>191228.8</v>
      </c>
      <c r="F12" s="6" t="s">
        <v>17</v>
      </c>
      <c r="G12" s="6">
        <f>SUM(G13,G17,G19,G39,G42)</f>
        <v>157591.2</v>
      </c>
      <c r="H12" s="6">
        <f>SUM(H13,H17,H19,H39,H42)</f>
        <v>157591.2</v>
      </c>
      <c r="I12" s="6" t="s">
        <v>17</v>
      </c>
      <c r="J12" s="6">
        <f>SUM(J13,J17,J19,J39,J42)</f>
        <v>94307.40000000001</v>
      </c>
      <c r="K12" s="6">
        <f>SUM(K13,K17,K19,K39,K42)</f>
        <v>94307.40000000001</v>
      </c>
      <c r="L12" s="7" t="s">
        <v>17</v>
      </c>
      <c r="M12" s="28">
        <f t="shared" si="1"/>
        <v>59.84306230297123</v>
      </c>
    </row>
    <row r="13" spans="1:13" s="2" customFormat="1" ht="32.25" customHeight="1">
      <c r="A13" s="4">
        <v>1110</v>
      </c>
      <c r="B13" s="5" t="s">
        <v>18</v>
      </c>
      <c r="C13" s="4" t="s">
        <v>19</v>
      </c>
      <c r="D13" s="6">
        <f>SUM(D14,D15,D16)</f>
        <v>77792.5</v>
      </c>
      <c r="E13" s="6">
        <f>SUM(E14,E15,E16)</f>
        <v>77792.5</v>
      </c>
      <c r="F13" s="6" t="s">
        <v>17</v>
      </c>
      <c r="G13" s="6">
        <f>SUM(G14,G15,G16)</f>
        <v>52900</v>
      </c>
      <c r="H13" s="6">
        <f>SUM(H14,H15,H16)</f>
        <v>52900</v>
      </c>
      <c r="I13" s="6" t="s">
        <v>17</v>
      </c>
      <c r="J13" s="6">
        <f>SUM(J14,J15,J16)</f>
        <v>29246.699999999997</v>
      </c>
      <c r="K13" s="6">
        <f>SUM(K14,K15,K16)</f>
        <v>29246.699999999997</v>
      </c>
      <c r="L13" s="7" t="s">
        <v>17</v>
      </c>
      <c r="M13" s="28">
        <f t="shared" si="1"/>
        <v>55.286767485822295</v>
      </c>
    </row>
    <row r="14" spans="1:13" s="2" customFormat="1" ht="39.75" customHeight="1">
      <c r="A14" s="4">
        <v>1111</v>
      </c>
      <c r="B14" s="5" t="s">
        <v>20</v>
      </c>
      <c r="C14" s="4"/>
      <c r="D14" s="6">
        <f>SUM(E14,F14)</f>
        <v>1000</v>
      </c>
      <c r="E14" s="6">
        <v>1000</v>
      </c>
      <c r="F14" s="6" t="s">
        <v>17</v>
      </c>
      <c r="G14" s="6">
        <f>SUM(H14,I14)</f>
        <v>900</v>
      </c>
      <c r="H14" s="6">
        <v>900</v>
      </c>
      <c r="I14" s="6" t="s">
        <v>17</v>
      </c>
      <c r="J14" s="6">
        <f>SUM(K14,L14)</f>
        <v>6397.7</v>
      </c>
      <c r="K14" s="6">
        <v>6397.7</v>
      </c>
      <c r="L14" s="7" t="s">
        <v>17</v>
      </c>
      <c r="M14" s="28">
        <f t="shared" si="1"/>
        <v>710.8555555555555</v>
      </c>
    </row>
    <row r="15" spans="1:13" s="2" customFormat="1" ht="31.5" customHeight="1">
      <c r="A15" s="4">
        <v>1112</v>
      </c>
      <c r="B15" s="5" t="s">
        <v>21</v>
      </c>
      <c r="C15" s="4"/>
      <c r="D15" s="6">
        <f>SUM(E15,F15)</f>
        <v>5000</v>
      </c>
      <c r="E15" s="6">
        <v>5000</v>
      </c>
      <c r="F15" s="6" t="s">
        <v>17</v>
      </c>
      <c r="G15" s="6">
        <f>SUM(H15,I15)</f>
        <v>4000</v>
      </c>
      <c r="H15" s="6">
        <v>4000</v>
      </c>
      <c r="I15" s="6" t="s">
        <v>17</v>
      </c>
      <c r="J15" s="6">
        <f>SUM(K15,L15)</f>
        <v>7832.6</v>
      </c>
      <c r="K15" s="6">
        <v>7832.6</v>
      </c>
      <c r="L15" s="7" t="s">
        <v>17</v>
      </c>
      <c r="M15" s="28">
        <f t="shared" si="1"/>
        <v>195.815</v>
      </c>
    </row>
    <row r="16" spans="1:13" s="2" customFormat="1" ht="30.75" customHeight="1">
      <c r="A16" s="4">
        <v>1113</v>
      </c>
      <c r="B16" s="5" t="s">
        <v>22</v>
      </c>
      <c r="C16" s="4"/>
      <c r="D16" s="6">
        <f>SUM(E16,F16)</f>
        <v>71792.5</v>
      </c>
      <c r="E16" s="6">
        <v>71792.5</v>
      </c>
      <c r="F16" s="6" t="s">
        <v>17</v>
      </c>
      <c r="G16" s="6">
        <f>SUM(H16,I16)</f>
        <v>48000</v>
      </c>
      <c r="H16" s="6">
        <v>48000</v>
      </c>
      <c r="I16" s="6" t="s">
        <v>17</v>
      </c>
      <c r="J16" s="6">
        <f>SUM(K16,L16)</f>
        <v>15016.4</v>
      </c>
      <c r="K16" s="6">
        <v>15016.4</v>
      </c>
      <c r="L16" s="7" t="s">
        <v>17</v>
      </c>
      <c r="M16" s="28">
        <f t="shared" si="1"/>
        <v>31.284166666666668</v>
      </c>
    </row>
    <row r="17" spans="1:13" s="2" customFormat="1" ht="33" customHeight="1">
      <c r="A17" s="4">
        <v>1120</v>
      </c>
      <c r="B17" s="5" t="s">
        <v>568</v>
      </c>
      <c r="C17" s="4" t="s">
        <v>23</v>
      </c>
      <c r="D17" s="6">
        <f>SUM(D18)</f>
        <v>107123.8</v>
      </c>
      <c r="E17" s="6">
        <f>SUM(E18)</f>
        <v>107123.8</v>
      </c>
      <c r="F17" s="6" t="s">
        <v>17</v>
      </c>
      <c r="G17" s="6">
        <f>SUM(G18)</f>
        <v>100000</v>
      </c>
      <c r="H17" s="6">
        <f>SUM(H18)</f>
        <v>100000</v>
      </c>
      <c r="I17" s="6" t="s">
        <v>17</v>
      </c>
      <c r="J17" s="6">
        <f>SUM(J18)</f>
        <v>59619.4</v>
      </c>
      <c r="K17" s="6">
        <f>SUM(K18)</f>
        <v>59619.4</v>
      </c>
      <c r="L17" s="7" t="s">
        <v>17</v>
      </c>
      <c r="M17" s="28">
        <f t="shared" si="1"/>
        <v>59.6194</v>
      </c>
    </row>
    <row r="18" spans="1:13" s="2" customFormat="1" ht="27" customHeight="1">
      <c r="A18" s="4">
        <v>1121</v>
      </c>
      <c r="B18" s="5" t="s">
        <v>567</v>
      </c>
      <c r="C18" s="4"/>
      <c r="D18" s="6">
        <f>SUM(E18,F18)</f>
        <v>107123.8</v>
      </c>
      <c r="E18" s="6">
        <v>107123.8</v>
      </c>
      <c r="F18" s="6" t="s">
        <v>17</v>
      </c>
      <c r="G18" s="6">
        <f>SUM(H18,I18)</f>
        <v>100000</v>
      </c>
      <c r="H18" s="6">
        <v>100000</v>
      </c>
      <c r="I18" s="6" t="s">
        <v>17</v>
      </c>
      <c r="J18" s="6">
        <f>SUM(K18,L18)</f>
        <v>59619.4</v>
      </c>
      <c r="K18" s="6">
        <v>59619.4</v>
      </c>
      <c r="L18" s="7" t="s">
        <v>17</v>
      </c>
      <c r="M18" s="28">
        <f t="shared" si="1"/>
        <v>59.6194</v>
      </c>
    </row>
    <row r="19" spans="1:13" s="2" customFormat="1" ht="39.75" customHeight="1">
      <c r="A19" s="4">
        <v>1130</v>
      </c>
      <c r="B19" s="5" t="s">
        <v>24</v>
      </c>
      <c r="C19" s="4" t="s">
        <v>25</v>
      </c>
      <c r="D19" s="6">
        <f>SUM(D20:D38)</f>
        <v>4812.5</v>
      </c>
      <c r="E19" s="6">
        <f>SUM(E20:E38)</f>
        <v>4812.5</v>
      </c>
      <c r="F19" s="6" t="s">
        <v>17</v>
      </c>
      <c r="G19" s="6">
        <f>SUM(G20:G38)</f>
        <v>3591.2000000000003</v>
      </c>
      <c r="H19" s="6">
        <f>SUM(H20:H38)</f>
        <v>3591.2000000000003</v>
      </c>
      <c r="I19" s="6" t="s">
        <v>17</v>
      </c>
      <c r="J19" s="6">
        <f>SUM(J20:J38)</f>
        <v>4843.299999999999</v>
      </c>
      <c r="K19" s="6">
        <f>SUM(K20:K38)</f>
        <v>4843.299999999999</v>
      </c>
      <c r="L19" s="7" t="s">
        <v>17</v>
      </c>
      <c r="M19" s="28">
        <f t="shared" si="1"/>
        <v>134.8657830251726</v>
      </c>
    </row>
    <row r="20" spans="1:13" s="2" customFormat="1" ht="58.5" customHeight="1">
      <c r="A20" s="4">
        <v>11301</v>
      </c>
      <c r="B20" s="5" t="s">
        <v>26</v>
      </c>
      <c r="C20" s="4"/>
      <c r="D20" s="6">
        <f aca="true" t="shared" si="2" ref="D20:D38">SUM(E20,F20)</f>
        <v>0</v>
      </c>
      <c r="E20" s="6"/>
      <c r="F20" s="6" t="s">
        <v>17</v>
      </c>
      <c r="G20" s="6">
        <f aca="true" t="shared" si="3" ref="G20:G38">SUM(H20,I20)</f>
        <v>0</v>
      </c>
      <c r="H20" s="6"/>
      <c r="I20" s="6" t="s">
        <v>17</v>
      </c>
      <c r="J20" s="6">
        <f aca="true" t="shared" si="4" ref="J20:J38">SUM(K20,L20)</f>
        <v>352</v>
      </c>
      <c r="K20" s="6">
        <v>352</v>
      </c>
      <c r="L20" s="7" t="s">
        <v>17</v>
      </c>
      <c r="M20" s="28"/>
    </row>
    <row r="21" spans="1:13" s="2" customFormat="1" ht="67.5" customHeight="1">
      <c r="A21" s="4">
        <v>11302</v>
      </c>
      <c r="B21" s="5" t="s">
        <v>27</v>
      </c>
      <c r="C21" s="4"/>
      <c r="D21" s="6">
        <f t="shared" si="2"/>
        <v>0</v>
      </c>
      <c r="E21" s="6"/>
      <c r="F21" s="6" t="s">
        <v>17</v>
      </c>
      <c r="G21" s="6">
        <f t="shared" si="3"/>
        <v>0</v>
      </c>
      <c r="H21" s="6"/>
      <c r="I21" s="6" t="s">
        <v>17</v>
      </c>
      <c r="J21" s="6">
        <f t="shared" si="4"/>
        <v>1256.6</v>
      </c>
      <c r="K21" s="6">
        <v>1256.6</v>
      </c>
      <c r="L21" s="7" t="s">
        <v>17</v>
      </c>
      <c r="M21" s="28"/>
    </row>
    <row r="22" spans="1:13" s="2" customFormat="1" ht="44.25" customHeight="1">
      <c r="A22" s="4">
        <v>11303</v>
      </c>
      <c r="B22" s="5" t="s">
        <v>28</v>
      </c>
      <c r="C22" s="4"/>
      <c r="D22" s="6">
        <f t="shared" si="2"/>
        <v>0</v>
      </c>
      <c r="E22" s="6"/>
      <c r="F22" s="6" t="s">
        <v>17</v>
      </c>
      <c r="G22" s="6">
        <f t="shared" si="3"/>
        <v>0</v>
      </c>
      <c r="H22" s="6"/>
      <c r="I22" s="6" t="s">
        <v>17</v>
      </c>
      <c r="J22" s="6">
        <f t="shared" si="4"/>
        <v>0</v>
      </c>
      <c r="K22" s="6"/>
      <c r="L22" s="7" t="s">
        <v>17</v>
      </c>
      <c r="M22" s="28"/>
    </row>
    <row r="23" spans="1:13" s="2" customFormat="1" ht="122.25" customHeight="1">
      <c r="A23" s="4">
        <v>11304</v>
      </c>
      <c r="B23" s="5" t="s">
        <v>656</v>
      </c>
      <c r="C23" s="4"/>
      <c r="D23" s="6">
        <f t="shared" si="2"/>
        <v>1000</v>
      </c>
      <c r="E23" s="6">
        <v>1000</v>
      </c>
      <c r="F23" s="6" t="s">
        <v>17</v>
      </c>
      <c r="G23" s="6">
        <f t="shared" si="3"/>
        <v>769.3</v>
      </c>
      <c r="H23" s="6">
        <v>769.3</v>
      </c>
      <c r="I23" s="6" t="s">
        <v>17</v>
      </c>
      <c r="J23" s="6">
        <f t="shared" si="4"/>
        <v>730</v>
      </c>
      <c r="K23" s="6">
        <v>730</v>
      </c>
      <c r="L23" s="7" t="s">
        <v>17</v>
      </c>
      <c r="M23" s="28">
        <f>+K23/H23*100</f>
        <v>94.89145976862083</v>
      </c>
    </row>
    <row r="24" spans="1:13" s="2" customFormat="1" ht="171.75" customHeight="1">
      <c r="A24" s="4">
        <v>11305</v>
      </c>
      <c r="B24" s="5" t="s">
        <v>657</v>
      </c>
      <c r="C24" s="4"/>
      <c r="D24" s="6">
        <f t="shared" si="2"/>
        <v>0</v>
      </c>
      <c r="E24" s="6"/>
      <c r="F24" s="6" t="s">
        <v>17</v>
      </c>
      <c r="G24" s="6">
        <f t="shared" si="3"/>
        <v>0</v>
      </c>
      <c r="H24" s="6"/>
      <c r="I24" s="6" t="s">
        <v>17</v>
      </c>
      <c r="J24" s="6">
        <f t="shared" si="4"/>
        <v>0</v>
      </c>
      <c r="K24" s="6"/>
      <c r="L24" s="7" t="s">
        <v>17</v>
      </c>
      <c r="M24" s="28"/>
    </row>
    <row r="25" spans="1:13" s="2" customFormat="1" ht="60.75" customHeight="1">
      <c r="A25" s="4">
        <v>11306</v>
      </c>
      <c r="B25" s="5" t="s">
        <v>29</v>
      </c>
      <c r="C25" s="4"/>
      <c r="D25" s="6">
        <f t="shared" si="2"/>
        <v>0</v>
      </c>
      <c r="E25" s="6"/>
      <c r="F25" s="6" t="s">
        <v>17</v>
      </c>
      <c r="G25" s="6">
        <f t="shared" si="3"/>
        <v>0</v>
      </c>
      <c r="H25" s="6"/>
      <c r="I25" s="6" t="s">
        <v>17</v>
      </c>
      <c r="J25" s="6">
        <f t="shared" si="4"/>
        <v>0</v>
      </c>
      <c r="K25" s="6"/>
      <c r="L25" s="7" t="s">
        <v>17</v>
      </c>
      <c r="M25" s="28"/>
    </row>
    <row r="26" spans="1:13" s="2" customFormat="1" ht="127.5" customHeight="1">
      <c r="A26" s="4">
        <v>11307</v>
      </c>
      <c r="B26" s="5" t="s">
        <v>658</v>
      </c>
      <c r="C26" s="4"/>
      <c r="D26" s="6">
        <f t="shared" si="2"/>
        <v>3038.4</v>
      </c>
      <c r="E26" s="6">
        <v>3038.4</v>
      </c>
      <c r="F26" s="6" t="s">
        <v>17</v>
      </c>
      <c r="G26" s="6">
        <f t="shared" si="3"/>
        <v>2278.8</v>
      </c>
      <c r="H26" s="6">
        <v>2278.8</v>
      </c>
      <c r="I26" s="6" t="s">
        <v>17</v>
      </c>
      <c r="J26" s="6">
        <f t="shared" si="4"/>
        <v>1833.8</v>
      </c>
      <c r="K26" s="6">
        <v>1833.8</v>
      </c>
      <c r="L26" s="7" t="s">
        <v>17</v>
      </c>
      <c r="M26" s="28">
        <f>+K26/H26*100</f>
        <v>80.47217833947691</v>
      </c>
    </row>
    <row r="27" spans="1:13" s="2" customFormat="1" ht="80.25" customHeight="1">
      <c r="A27" s="4">
        <v>11308</v>
      </c>
      <c r="B27" s="5" t="s">
        <v>659</v>
      </c>
      <c r="C27" s="4"/>
      <c r="D27" s="6">
        <f t="shared" si="2"/>
        <v>0</v>
      </c>
      <c r="E27" s="6"/>
      <c r="F27" s="6" t="s">
        <v>17</v>
      </c>
      <c r="G27" s="6">
        <f t="shared" si="3"/>
        <v>0</v>
      </c>
      <c r="H27" s="6"/>
      <c r="I27" s="6" t="s">
        <v>17</v>
      </c>
      <c r="J27" s="6">
        <f t="shared" si="4"/>
        <v>150</v>
      </c>
      <c r="K27" s="6">
        <v>150</v>
      </c>
      <c r="L27" s="7" t="s">
        <v>17</v>
      </c>
      <c r="M27" s="28"/>
    </row>
    <row r="28" spans="1:13" s="2" customFormat="1" ht="71.25" customHeight="1">
      <c r="A28" s="4">
        <v>11309</v>
      </c>
      <c r="B28" s="5" t="s">
        <v>660</v>
      </c>
      <c r="C28" s="4"/>
      <c r="D28" s="6">
        <f t="shared" si="2"/>
        <v>50</v>
      </c>
      <c r="E28" s="6">
        <v>50</v>
      </c>
      <c r="F28" s="6" t="s">
        <v>17</v>
      </c>
      <c r="G28" s="6">
        <f t="shared" si="3"/>
        <v>0</v>
      </c>
      <c r="H28" s="6"/>
      <c r="I28" s="6" t="s">
        <v>17</v>
      </c>
      <c r="J28" s="6">
        <f t="shared" si="4"/>
        <v>0</v>
      </c>
      <c r="K28" s="6"/>
      <c r="L28" s="7" t="s">
        <v>17</v>
      </c>
      <c r="M28" s="28"/>
    </row>
    <row r="29" spans="1:13" s="2" customFormat="1" ht="102" customHeight="1">
      <c r="A29" s="4">
        <v>11310</v>
      </c>
      <c r="B29" s="5" t="s">
        <v>661</v>
      </c>
      <c r="C29" s="4"/>
      <c r="D29" s="6">
        <f t="shared" si="2"/>
        <v>0</v>
      </c>
      <c r="E29" s="6"/>
      <c r="F29" s="6" t="s">
        <v>17</v>
      </c>
      <c r="G29" s="6">
        <f t="shared" si="3"/>
        <v>0</v>
      </c>
      <c r="H29" s="6"/>
      <c r="I29" s="6" t="s">
        <v>17</v>
      </c>
      <c r="J29" s="6">
        <f t="shared" si="4"/>
        <v>0</v>
      </c>
      <c r="K29" s="6"/>
      <c r="L29" s="7" t="s">
        <v>17</v>
      </c>
      <c r="M29" s="28"/>
    </row>
    <row r="30" spans="1:13" s="2" customFormat="1" ht="54.75" customHeight="1">
      <c r="A30" s="4">
        <v>11311</v>
      </c>
      <c r="B30" s="5" t="s">
        <v>662</v>
      </c>
      <c r="C30" s="4"/>
      <c r="D30" s="6">
        <f t="shared" si="2"/>
        <v>0</v>
      </c>
      <c r="E30" s="6"/>
      <c r="F30" s="6" t="s">
        <v>17</v>
      </c>
      <c r="G30" s="6">
        <f t="shared" si="3"/>
        <v>0</v>
      </c>
      <c r="H30" s="6"/>
      <c r="I30" s="6" t="s">
        <v>17</v>
      </c>
      <c r="J30" s="6">
        <f t="shared" si="4"/>
        <v>0</v>
      </c>
      <c r="K30" s="6"/>
      <c r="L30" s="7" t="s">
        <v>17</v>
      </c>
      <c r="M30" s="28"/>
    </row>
    <row r="31" spans="1:13" s="2" customFormat="1" ht="122.25" customHeight="1">
      <c r="A31" s="4">
        <v>11312</v>
      </c>
      <c r="B31" s="5" t="s">
        <v>663</v>
      </c>
      <c r="C31" s="4"/>
      <c r="D31" s="6">
        <f t="shared" si="2"/>
        <v>724.1</v>
      </c>
      <c r="E31" s="6">
        <v>724.1</v>
      </c>
      <c r="F31" s="6" t="s">
        <v>17</v>
      </c>
      <c r="G31" s="6">
        <f t="shared" si="3"/>
        <v>543.1</v>
      </c>
      <c r="H31" s="6">
        <v>543.1</v>
      </c>
      <c r="I31" s="6" t="s">
        <v>17</v>
      </c>
      <c r="J31" s="6">
        <f t="shared" si="4"/>
        <v>520.9</v>
      </c>
      <c r="K31" s="6">
        <v>520.9</v>
      </c>
      <c r="L31" s="7" t="s">
        <v>17</v>
      </c>
      <c r="M31" s="28">
        <f>+K31/H31*100</f>
        <v>95.91235499907935</v>
      </c>
    </row>
    <row r="32" spans="1:13" s="2" customFormat="1" ht="118.5" customHeight="1">
      <c r="A32" s="4">
        <v>11313</v>
      </c>
      <c r="B32" s="5" t="s">
        <v>664</v>
      </c>
      <c r="C32" s="4"/>
      <c r="D32" s="6">
        <f t="shared" si="2"/>
        <v>0</v>
      </c>
      <c r="E32" s="6"/>
      <c r="F32" s="6" t="s">
        <v>17</v>
      </c>
      <c r="G32" s="6">
        <f t="shared" si="3"/>
        <v>0</v>
      </c>
      <c r="H32" s="6"/>
      <c r="I32" s="6" t="s">
        <v>17</v>
      </c>
      <c r="J32" s="6">
        <f t="shared" si="4"/>
        <v>0</v>
      </c>
      <c r="K32" s="6"/>
      <c r="L32" s="7" t="s">
        <v>17</v>
      </c>
      <c r="M32" s="28"/>
    </row>
    <row r="33" spans="1:13" s="2" customFormat="1" ht="57.75" customHeight="1">
      <c r="A33" s="4">
        <v>11314</v>
      </c>
      <c r="B33" s="5" t="s">
        <v>665</v>
      </c>
      <c r="C33" s="4"/>
      <c r="D33" s="6">
        <f t="shared" si="2"/>
        <v>0</v>
      </c>
      <c r="E33" s="6"/>
      <c r="F33" s="6" t="s">
        <v>17</v>
      </c>
      <c r="G33" s="6">
        <f t="shared" si="3"/>
        <v>0</v>
      </c>
      <c r="H33" s="6"/>
      <c r="I33" s="6" t="s">
        <v>17</v>
      </c>
      <c r="J33" s="6">
        <f t="shared" si="4"/>
        <v>0</v>
      </c>
      <c r="K33" s="6"/>
      <c r="L33" s="7" t="s">
        <v>17</v>
      </c>
      <c r="M33" s="28"/>
    </row>
    <row r="34" spans="1:13" s="2" customFormat="1" ht="66.75" customHeight="1">
      <c r="A34" s="4">
        <v>11315</v>
      </c>
      <c r="B34" s="5" t="s">
        <v>666</v>
      </c>
      <c r="C34" s="4"/>
      <c r="D34" s="6">
        <f t="shared" si="2"/>
        <v>0</v>
      </c>
      <c r="E34" s="6"/>
      <c r="F34" s="6" t="s">
        <v>17</v>
      </c>
      <c r="G34" s="6">
        <f t="shared" si="3"/>
        <v>0</v>
      </c>
      <c r="H34" s="6"/>
      <c r="I34" s="6" t="s">
        <v>17</v>
      </c>
      <c r="J34" s="6">
        <f t="shared" si="4"/>
        <v>0</v>
      </c>
      <c r="K34" s="6"/>
      <c r="L34" s="7" t="s">
        <v>17</v>
      </c>
      <c r="M34" s="28"/>
    </row>
    <row r="35" spans="1:13" s="2" customFormat="1" ht="43.5" customHeight="1">
      <c r="A35" s="4">
        <v>11316</v>
      </c>
      <c r="B35" s="5" t="s">
        <v>667</v>
      </c>
      <c r="C35" s="4"/>
      <c r="D35" s="6">
        <f t="shared" si="2"/>
        <v>0</v>
      </c>
      <c r="E35" s="6"/>
      <c r="F35" s="6" t="s">
        <v>17</v>
      </c>
      <c r="G35" s="6">
        <f t="shared" si="3"/>
        <v>0</v>
      </c>
      <c r="H35" s="6"/>
      <c r="I35" s="6" t="s">
        <v>17</v>
      </c>
      <c r="J35" s="6">
        <f t="shared" si="4"/>
        <v>0</v>
      </c>
      <c r="K35" s="6"/>
      <c r="L35" s="7" t="s">
        <v>17</v>
      </c>
      <c r="M35" s="28"/>
    </row>
    <row r="36" spans="1:13" s="2" customFormat="1" ht="48.75" customHeight="1">
      <c r="A36" s="4">
        <v>11317</v>
      </c>
      <c r="B36" s="5" t="s">
        <v>668</v>
      </c>
      <c r="C36" s="4"/>
      <c r="D36" s="6">
        <f t="shared" si="2"/>
        <v>0</v>
      </c>
      <c r="E36" s="6"/>
      <c r="F36" s="6" t="s">
        <v>17</v>
      </c>
      <c r="G36" s="6">
        <f t="shared" si="3"/>
        <v>0</v>
      </c>
      <c r="H36" s="6"/>
      <c r="I36" s="6" t="s">
        <v>17</v>
      </c>
      <c r="J36" s="6">
        <f t="shared" si="4"/>
        <v>0</v>
      </c>
      <c r="K36" s="6"/>
      <c r="L36" s="7" t="s">
        <v>17</v>
      </c>
      <c r="M36" s="28"/>
    </row>
    <row r="37" spans="1:13" s="2" customFormat="1" ht="45" customHeight="1">
      <c r="A37" s="4">
        <v>11318</v>
      </c>
      <c r="B37" s="5" t="s">
        <v>30</v>
      </c>
      <c r="C37" s="4"/>
      <c r="D37" s="6">
        <f t="shared" si="2"/>
        <v>0</v>
      </c>
      <c r="E37" s="6"/>
      <c r="F37" s="6" t="s">
        <v>17</v>
      </c>
      <c r="G37" s="6">
        <f t="shared" si="3"/>
        <v>0</v>
      </c>
      <c r="H37" s="6"/>
      <c r="I37" s="6" t="s">
        <v>17</v>
      </c>
      <c r="J37" s="6">
        <f t="shared" si="4"/>
        <v>0</v>
      </c>
      <c r="K37" s="6"/>
      <c r="L37" s="7" t="s">
        <v>17</v>
      </c>
      <c r="M37" s="28"/>
    </row>
    <row r="38" spans="1:13" s="2" customFormat="1" ht="25.5" customHeight="1">
      <c r="A38" s="4">
        <v>11319</v>
      </c>
      <c r="B38" s="5" t="s">
        <v>31</v>
      </c>
      <c r="C38" s="4"/>
      <c r="D38" s="6">
        <f t="shared" si="2"/>
        <v>0</v>
      </c>
      <c r="E38" s="6"/>
      <c r="F38" s="6" t="s">
        <v>17</v>
      </c>
      <c r="G38" s="6">
        <f t="shared" si="3"/>
        <v>0</v>
      </c>
      <c r="H38" s="6"/>
      <c r="I38" s="6" t="s">
        <v>17</v>
      </c>
      <c r="J38" s="6">
        <f t="shared" si="4"/>
        <v>0</v>
      </c>
      <c r="K38" s="6"/>
      <c r="L38" s="7" t="s">
        <v>17</v>
      </c>
      <c r="M38" s="28"/>
    </row>
    <row r="39" spans="1:13" s="2" customFormat="1" ht="39.75" customHeight="1">
      <c r="A39" s="4">
        <v>1140</v>
      </c>
      <c r="B39" s="5" t="s">
        <v>32</v>
      </c>
      <c r="C39" s="4" t="s">
        <v>33</v>
      </c>
      <c r="D39" s="6">
        <f>SUM(D40,D41)</f>
        <v>1500</v>
      </c>
      <c r="E39" s="6">
        <f>SUM(E40,E41)</f>
        <v>1500</v>
      </c>
      <c r="F39" s="6" t="s">
        <v>17</v>
      </c>
      <c r="G39" s="6">
        <f>SUM(G40,G41)</f>
        <v>1100</v>
      </c>
      <c r="H39" s="6">
        <f>SUM(H40,H41)</f>
        <v>1100</v>
      </c>
      <c r="I39" s="6" t="s">
        <v>17</v>
      </c>
      <c r="J39" s="6">
        <f>SUM(J40,J41)</f>
        <v>598</v>
      </c>
      <c r="K39" s="6">
        <f>SUM(K40,K41)</f>
        <v>598</v>
      </c>
      <c r="L39" s="7" t="s">
        <v>17</v>
      </c>
      <c r="M39" s="28">
        <f>+K39/H39*100</f>
        <v>54.36363636363636</v>
      </c>
    </row>
    <row r="40" spans="1:13" s="2" customFormat="1" ht="96.75" customHeight="1">
      <c r="A40" s="4">
        <v>1141</v>
      </c>
      <c r="B40" s="5" t="s">
        <v>34</v>
      </c>
      <c r="C40" s="4"/>
      <c r="D40" s="6">
        <f>SUM(E40,F40)</f>
        <v>1000</v>
      </c>
      <c r="E40" s="6">
        <v>1000</v>
      </c>
      <c r="F40" s="6" t="s">
        <v>17</v>
      </c>
      <c r="G40" s="6">
        <f>SUM(H40,I40)</f>
        <v>800</v>
      </c>
      <c r="H40" s="6">
        <v>800</v>
      </c>
      <c r="I40" s="6" t="s">
        <v>17</v>
      </c>
      <c r="J40" s="6">
        <f>SUM(K40,L40)</f>
        <v>598</v>
      </c>
      <c r="K40" s="6">
        <v>598</v>
      </c>
      <c r="L40" s="7" t="s">
        <v>17</v>
      </c>
      <c r="M40" s="28">
        <f>+K40/H40*100</f>
        <v>74.75</v>
      </c>
    </row>
    <row r="41" spans="1:13" s="2" customFormat="1" ht="94.5" customHeight="1">
      <c r="A41" s="4">
        <v>1142</v>
      </c>
      <c r="B41" s="5" t="s">
        <v>35</v>
      </c>
      <c r="C41" s="4"/>
      <c r="D41" s="6">
        <f>SUM(E41,F41)</f>
        <v>500</v>
      </c>
      <c r="E41" s="6">
        <v>500</v>
      </c>
      <c r="F41" s="6" t="s">
        <v>17</v>
      </c>
      <c r="G41" s="6">
        <f>SUM(H41,I41)</f>
        <v>300</v>
      </c>
      <c r="H41" s="6">
        <v>300</v>
      </c>
      <c r="I41" s="6" t="s">
        <v>17</v>
      </c>
      <c r="J41" s="6">
        <f>SUM(K41,L41)</f>
        <v>0</v>
      </c>
      <c r="K41" s="6"/>
      <c r="L41" s="7" t="s">
        <v>17</v>
      </c>
      <c r="M41" s="28">
        <f>+K41/H41*100</f>
        <v>0</v>
      </c>
    </row>
    <row r="42" spans="1:13" s="2" customFormat="1" ht="39.75" customHeight="1">
      <c r="A42" s="4">
        <v>1150</v>
      </c>
      <c r="B42" s="5" t="s">
        <v>36</v>
      </c>
      <c r="C42" s="4" t="s">
        <v>37</v>
      </c>
      <c r="D42" s="6">
        <f>SUM(D43,D47)</f>
        <v>0</v>
      </c>
      <c r="E42" s="6">
        <f>SUM(E43,E47)</f>
        <v>0</v>
      </c>
      <c r="F42" s="6" t="s">
        <v>17</v>
      </c>
      <c r="G42" s="6">
        <f>SUM(G43,G47)</f>
        <v>0</v>
      </c>
      <c r="H42" s="6">
        <f>SUM(H43,H47)</f>
        <v>0</v>
      </c>
      <c r="I42" s="6" t="s">
        <v>17</v>
      </c>
      <c r="J42" s="6">
        <f>SUM(J43,J47)</f>
        <v>0</v>
      </c>
      <c r="K42" s="6">
        <f>SUM(K43,K47)</f>
        <v>0</v>
      </c>
      <c r="L42" s="7" t="s">
        <v>17</v>
      </c>
      <c r="M42" s="28"/>
    </row>
    <row r="43" spans="1:13" s="2" customFormat="1" ht="59.25" customHeight="1">
      <c r="A43" s="4">
        <v>1151</v>
      </c>
      <c r="B43" s="5" t="s">
        <v>38</v>
      </c>
      <c r="C43" s="4"/>
      <c r="D43" s="6">
        <f>SUM(D44:D46)</f>
        <v>0</v>
      </c>
      <c r="E43" s="6">
        <f>SUM(E44:E46)</f>
        <v>0</v>
      </c>
      <c r="F43" s="6" t="s">
        <v>17</v>
      </c>
      <c r="G43" s="6">
        <f>SUM(G44:G46)</f>
        <v>0</v>
      </c>
      <c r="H43" s="6">
        <f>SUM(H44:H46)</f>
        <v>0</v>
      </c>
      <c r="I43" s="6" t="s">
        <v>17</v>
      </c>
      <c r="J43" s="6">
        <f>SUM(J44:J46)</f>
        <v>0</v>
      </c>
      <c r="K43" s="6">
        <f>SUM(K44:K46)</f>
        <v>0</v>
      </c>
      <c r="L43" s="7" t="s">
        <v>17</v>
      </c>
      <c r="M43" s="28"/>
    </row>
    <row r="44" spans="1:13" s="2" customFormat="1" ht="25.5" customHeight="1">
      <c r="A44" s="4">
        <v>1152</v>
      </c>
      <c r="B44" s="5" t="s">
        <v>39</v>
      </c>
      <c r="C44" s="4"/>
      <c r="D44" s="6">
        <f>SUM(E44,F44)</f>
        <v>0</v>
      </c>
      <c r="E44" s="6"/>
      <c r="F44" s="6" t="s">
        <v>17</v>
      </c>
      <c r="G44" s="6">
        <f>SUM(H44,I44)</f>
        <v>0</v>
      </c>
      <c r="H44" s="6"/>
      <c r="I44" s="6" t="s">
        <v>17</v>
      </c>
      <c r="J44" s="6">
        <f>SUM(K44,L44)</f>
        <v>0</v>
      </c>
      <c r="K44" s="6"/>
      <c r="L44" s="7" t="s">
        <v>17</v>
      </c>
      <c r="M44" s="28"/>
    </row>
    <row r="45" spans="1:13" s="2" customFormat="1" ht="22.5" customHeight="1">
      <c r="A45" s="4">
        <v>1153</v>
      </c>
      <c r="B45" s="5" t="s">
        <v>40</v>
      </c>
      <c r="C45" s="4"/>
      <c r="D45" s="6">
        <f>SUM(E45,F45)</f>
        <v>0</v>
      </c>
      <c r="E45" s="6"/>
      <c r="F45" s="6" t="s">
        <v>17</v>
      </c>
      <c r="G45" s="6">
        <f>SUM(H45,I45)</f>
        <v>0</v>
      </c>
      <c r="H45" s="6"/>
      <c r="I45" s="6" t="s">
        <v>17</v>
      </c>
      <c r="J45" s="6">
        <f>SUM(K45,L45)</f>
        <v>0</v>
      </c>
      <c r="K45" s="6"/>
      <c r="L45" s="7" t="s">
        <v>17</v>
      </c>
      <c r="M45" s="28"/>
    </row>
    <row r="46" spans="1:13" s="2" customFormat="1" ht="39" customHeight="1">
      <c r="A46" s="4">
        <v>1154</v>
      </c>
      <c r="B46" s="5" t="s">
        <v>41</v>
      </c>
      <c r="C46" s="4"/>
      <c r="D46" s="6">
        <f>SUM(E46,F46)</f>
        <v>0</v>
      </c>
      <c r="E46" s="6"/>
      <c r="F46" s="6" t="s">
        <v>17</v>
      </c>
      <c r="G46" s="6">
        <f>SUM(H46,I46)</f>
        <v>0</v>
      </c>
      <c r="H46" s="6"/>
      <c r="I46" s="6" t="s">
        <v>17</v>
      </c>
      <c r="J46" s="6">
        <f>SUM(K46,L46)</f>
        <v>0</v>
      </c>
      <c r="K46" s="6"/>
      <c r="L46" s="7" t="s">
        <v>17</v>
      </c>
      <c r="M46" s="28"/>
    </row>
    <row r="47" spans="1:13" s="2" customFormat="1" ht="75" customHeight="1">
      <c r="A47" s="4">
        <v>1155</v>
      </c>
      <c r="B47" s="5" t="s">
        <v>42</v>
      </c>
      <c r="C47" s="4"/>
      <c r="D47" s="6">
        <f>SUM(E47,F47)</f>
        <v>0</v>
      </c>
      <c r="E47" s="6"/>
      <c r="F47" s="6" t="s">
        <v>17</v>
      </c>
      <c r="G47" s="6">
        <f>SUM(H47,I47)</f>
        <v>0</v>
      </c>
      <c r="H47" s="6"/>
      <c r="I47" s="6" t="s">
        <v>17</v>
      </c>
      <c r="J47" s="6">
        <f>SUM(K47,L47)</f>
        <v>0</v>
      </c>
      <c r="K47" s="6"/>
      <c r="L47" s="7" t="s">
        <v>17</v>
      </c>
      <c r="M47" s="28"/>
    </row>
    <row r="48" spans="1:13" s="2" customFormat="1" ht="39.75" customHeight="1">
      <c r="A48" s="4">
        <v>1200</v>
      </c>
      <c r="B48" s="5" t="s">
        <v>43</v>
      </c>
      <c r="C48" s="4" t="s">
        <v>44</v>
      </c>
      <c r="D48" s="6">
        <f aca="true" t="shared" si="5" ref="D48:L48">SUM(D49,D51,D53,D55,D57,D64)</f>
        <v>664087.6</v>
      </c>
      <c r="E48" s="6">
        <f t="shared" si="5"/>
        <v>664087.6</v>
      </c>
      <c r="F48" s="6">
        <f t="shared" si="5"/>
        <v>0</v>
      </c>
      <c r="G48" s="6">
        <f t="shared" si="5"/>
        <v>498065.7</v>
      </c>
      <c r="H48" s="6">
        <f t="shared" si="5"/>
        <v>498065.7</v>
      </c>
      <c r="I48" s="6">
        <f t="shared" si="5"/>
        <v>0</v>
      </c>
      <c r="J48" s="6">
        <f t="shared" si="5"/>
        <v>498065.7</v>
      </c>
      <c r="K48" s="6">
        <f t="shared" si="5"/>
        <v>498065.7</v>
      </c>
      <c r="L48" s="7">
        <f t="shared" si="5"/>
        <v>0</v>
      </c>
      <c r="M48" s="28">
        <f>+K48/H48*100</f>
        <v>100</v>
      </c>
    </row>
    <row r="49" spans="1:13" s="2" customFormat="1" ht="39.75" customHeight="1">
      <c r="A49" s="4">
        <v>1210</v>
      </c>
      <c r="B49" s="5" t="s">
        <v>45</v>
      </c>
      <c r="C49" s="4" t="s">
        <v>46</v>
      </c>
      <c r="D49" s="6">
        <f>SUM(D50)</f>
        <v>0</v>
      </c>
      <c r="E49" s="6">
        <f>SUM(E50)</f>
        <v>0</v>
      </c>
      <c r="F49" s="6" t="s">
        <v>17</v>
      </c>
      <c r="G49" s="6">
        <f>SUM(G50)</f>
        <v>0</v>
      </c>
      <c r="H49" s="6">
        <f>SUM(H50)</f>
        <v>0</v>
      </c>
      <c r="I49" s="6" t="s">
        <v>17</v>
      </c>
      <c r="J49" s="6">
        <f>SUM(J50)</f>
        <v>0</v>
      </c>
      <c r="K49" s="6">
        <f>SUM(K50)</f>
        <v>0</v>
      </c>
      <c r="L49" s="7" t="s">
        <v>17</v>
      </c>
      <c r="M49" s="28"/>
    </row>
    <row r="50" spans="1:13" s="2" customFormat="1" ht="69.75" customHeight="1">
      <c r="A50" s="4">
        <v>1211</v>
      </c>
      <c r="B50" s="5" t="s">
        <v>47</v>
      </c>
      <c r="C50" s="4"/>
      <c r="D50" s="6">
        <f>SUM(E50,F50)</f>
        <v>0</v>
      </c>
      <c r="E50" s="6"/>
      <c r="F50" s="6" t="s">
        <v>17</v>
      </c>
      <c r="G50" s="6">
        <f>SUM(H50,I50)</f>
        <v>0</v>
      </c>
      <c r="H50" s="6"/>
      <c r="I50" s="6" t="s">
        <v>17</v>
      </c>
      <c r="J50" s="6">
        <f>SUM(K50,L50)</f>
        <v>0</v>
      </c>
      <c r="K50" s="6"/>
      <c r="L50" s="7" t="s">
        <v>17</v>
      </c>
      <c r="M50" s="28"/>
    </row>
    <row r="51" spans="1:13" s="2" customFormat="1" ht="42" customHeight="1">
      <c r="A51" s="4">
        <v>1220</v>
      </c>
      <c r="B51" s="5" t="s">
        <v>48</v>
      </c>
      <c r="C51" s="4" t="s">
        <v>49</v>
      </c>
      <c r="D51" s="6">
        <f>SUM(D52)</f>
        <v>0</v>
      </c>
      <c r="E51" s="6" t="s">
        <v>17</v>
      </c>
      <c r="F51" s="6">
        <f>SUM(F52)</f>
        <v>0</v>
      </c>
      <c r="G51" s="6">
        <f>SUM(G52)</f>
        <v>0</v>
      </c>
      <c r="H51" s="6" t="s">
        <v>17</v>
      </c>
      <c r="I51" s="6">
        <f>SUM(I52)</f>
        <v>0</v>
      </c>
      <c r="J51" s="6">
        <f>SUM(J52)</f>
        <v>0</v>
      </c>
      <c r="K51" s="6" t="s">
        <v>17</v>
      </c>
      <c r="L51" s="7">
        <f>SUM(L52)</f>
        <v>0</v>
      </c>
      <c r="M51" s="28"/>
    </row>
    <row r="52" spans="1:13" s="2" customFormat="1" ht="56.25" customHeight="1">
      <c r="A52" s="4">
        <v>1221</v>
      </c>
      <c r="B52" s="5" t="s">
        <v>50</v>
      </c>
      <c r="C52" s="4"/>
      <c r="D52" s="6">
        <f>SUM(E52,F52)</f>
        <v>0</v>
      </c>
      <c r="E52" s="6" t="s">
        <v>17</v>
      </c>
      <c r="F52" s="6"/>
      <c r="G52" s="6">
        <f>SUM(H52,I52)</f>
        <v>0</v>
      </c>
      <c r="H52" s="6" t="s">
        <v>17</v>
      </c>
      <c r="I52" s="6"/>
      <c r="J52" s="6">
        <f>SUM(K52,L52)</f>
        <v>0</v>
      </c>
      <c r="K52" s="6" t="s">
        <v>17</v>
      </c>
      <c r="L52" s="7"/>
      <c r="M52" s="28"/>
    </row>
    <row r="53" spans="1:13" s="2" customFormat="1" ht="43.5" customHeight="1">
      <c r="A53" s="4">
        <v>1230</v>
      </c>
      <c r="B53" s="5" t="s">
        <v>51</v>
      </c>
      <c r="C53" s="4" t="s">
        <v>52</v>
      </c>
      <c r="D53" s="6">
        <f>SUM(D54)</f>
        <v>0</v>
      </c>
      <c r="E53" s="6">
        <f>SUM(E54)</f>
        <v>0</v>
      </c>
      <c r="F53" s="6" t="s">
        <v>17</v>
      </c>
      <c r="G53" s="6">
        <f>SUM(G54)</f>
        <v>0</v>
      </c>
      <c r="H53" s="6">
        <f>SUM(H54)</f>
        <v>0</v>
      </c>
      <c r="I53" s="6" t="s">
        <v>17</v>
      </c>
      <c r="J53" s="6">
        <f>SUM(J54)</f>
        <v>0</v>
      </c>
      <c r="K53" s="6">
        <f>SUM(K54)</f>
        <v>0</v>
      </c>
      <c r="L53" s="7" t="s">
        <v>17</v>
      </c>
      <c r="M53" s="28"/>
    </row>
    <row r="54" spans="1:13" s="2" customFormat="1" ht="52.5" customHeight="1">
      <c r="A54" s="4">
        <v>1231</v>
      </c>
      <c r="B54" s="5" t="s">
        <v>53</v>
      </c>
      <c r="C54" s="4"/>
      <c r="D54" s="6">
        <f>SUM(E54,F54)</f>
        <v>0</v>
      </c>
      <c r="E54" s="6"/>
      <c r="F54" s="6" t="s">
        <v>17</v>
      </c>
      <c r="G54" s="6">
        <f>SUM(H54,I54)</f>
        <v>0</v>
      </c>
      <c r="H54" s="6"/>
      <c r="I54" s="6" t="s">
        <v>17</v>
      </c>
      <c r="J54" s="6">
        <f>SUM(K54,L54)</f>
        <v>0</v>
      </c>
      <c r="K54" s="6"/>
      <c r="L54" s="7" t="s">
        <v>17</v>
      </c>
      <c r="M54" s="28"/>
    </row>
    <row r="55" spans="1:13" s="2" customFormat="1" ht="45.75" customHeight="1">
      <c r="A55" s="4">
        <v>1240</v>
      </c>
      <c r="B55" s="5" t="s">
        <v>54</v>
      </c>
      <c r="C55" s="4" t="s">
        <v>55</v>
      </c>
      <c r="D55" s="6">
        <f>SUM(D56)</f>
        <v>0</v>
      </c>
      <c r="E55" s="6" t="s">
        <v>17</v>
      </c>
      <c r="F55" s="6">
        <f>SUM(F56)</f>
        <v>0</v>
      </c>
      <c r="G55" s="6">
        <f>SUM(G56)</f>
        <v>0</v>
      </c>
      <c r="H55" s="6" t="s">
        <v>17</v>
      </c>
      <c r="I55" s="6">
        <f>SUM(I56)</f>
        <v>0</v>
      </c>
      <c r="J55" s="6">
        <f>SUM(J56)</f>
        <v>0</v>
      </c>
      <c r="K55" s="6" t="s">
        <v>17</v>
      </c>
      <c r="L55" s="7">
        <f>SUM(L56)</f>
        <v>0</v>
      </c>
      <c r="M55" s="28"/>
    </row>
    <row r="56" spans="1:13" s="2" customFormat="1" ht="61.5" customHeight="1">
      <c r="A56" s="4">
        <v>1241</v>
      </c>
      <c r="B56" s="5" t="s">
        <v>56</v>
      </c>
      <c r="C56" s="4"/>
      <c r="D56" s="6">
        <f>SUM(E56,F56)</f>
        <v>0</v>
      </c>
      <c r="E56" s="6" t="s">
        <v>17</v>
      </c>
      <c r="F56" s="6"/>
      <c r="G56" s="6">
        <f>SUM(H56,I56)</f>
        <v>0</v>
      </c>
      <c r="H56" s="6" t="s">
        <v>17</v>
      </c>
      <c r="I56" s="6"/>
      <c r="J56" s="6">
        <f>SUM(K56,L56)</f>
        <v>0</v>
      </c>
      <c r="K56" s="6" t="s">
        <v>17</v>
      </c>
      <c r="L56" s="7"/>
      <c r="M56" s="28"/>
    </row>
    <row r="57" spans="1:13" s="2" customFormat="1" ht="56.25" customHeight="1">
      <c r="A57" s="4">
        <v>1250</v>
      </c>
      <c r="B57" s="5" t="s">
        <v>57</v>
      </c>
      <c r="C57" s="4" t="s">
        <v>58</v>
      </c>
      <c r="D57" s="6">
        <f>SUM(D58,D59,D62,D63)</f>
        <v>664087.6</v>
      </c>
      <c r="E57" s="6">
        <f>SUM(E58,E59,E62,E63)</f>
        <v>664087.6</v>
      </c>
      <c r="F57" s="6" t="s">
        <v>17</v>
      </c>
      <c r="G57" s="6">
        <f>SUM(G58,G59,G62,G63)</f>
        <v>498065.7</v>
      </c>
      <c r="H57" s="6">
        <f>SUM(H58,H59,H62,H63)</f>
        <v>498065.7</v>
      </c>
      <c r="I57" s="6" t="s">
        <v>17</v>
      </c>
      <c r="J57" s="6">
        <f>SUM(J58,J59,J62,J63)</f>
        <v>498065.7</v>
      </c>
      <c r="K57" s="6">
        <f>SUM(K58,K59,K62,K63)</f>
        <v>498065.7</v>
      </c>
      <c r="L57" s="7" t="s">
        <v>17</v>
      </c>
      <c r="M57" s="28">
        <f>+K57/H57*100</f>
        <v>100</v>
      </c>
    </row>
    <row r="58" spans="1:13" s="2" customFormat="1" ht="42.75" customHeight="1">
      <c r="A58" s="4">
        <v>1251</v>
      </c>
      <c r="B58" s="5" t="s">
        <v>59</v>
      </c>
      <c r="C58" s="4"/>
      <c r="D58" s="6">
        <f>SUM(E58,F58)</f>
        <v>664087.6</v>
      </c>
      <c r="E58" s="6">
        <v>664087.6</v>
      </c>
      <c r="F58" s="6" t="s">
        <v>17</v>
      </c>
      <c r="G58" s="6">
        <f>SUM(H58,I58)</f>
        <v>498065.7</v>
      </c>
      <c r="H58" s="6">
        <v>498065.7</v>
      </c>
      <c r="I58" s="6" t="s">
        <v>17</v>
      </c>
      <c r="J58" s="6">
        <f>SUM(K58,L58)</f>
        <v>498065.7</v>
      </c>
      <c r="K58" s="6">
        <v>498065.7</v>
      </c>
      <c r="L58" s="7" t="s">
        <v>17</v>
      </c>
      <c r="M58" s="28">
        <f>+K58/H58*100</f>
        <v>100</v>
      </c>
    </row>
    <row r="59" spans="1:13" s="2" customFormat="1" ht="39.75" customHeight="1">
      <c r="A59" s="4">
        <v>1252</v>
      </c>
      <c r="B59" s="5" t="s">
        <v>60</v>
      </c>
      <c r="C59" s="4"/>
      <c r="D59" s="6">
        <f>SUM(D60:D61)</f>
        <v>0</v>
      </c>
      <c r="E59" s="6">
        <f>SUM(E60:E61)</f>
        <v>0</v>
      </c>
      <c r="F59" s="6" t="s">
        <v>17</v>
      </c>
      <c r="G59" s="6">
        <f>SUM(G60:G61)</f>
        <v>0</v>
      </c>
      <c r="H59" s="6">
        <f>SUM(H60:H61)</f>
        <v>0</v>
      </c>
      <c r="I59" s="6" t="s">
        <v>17</v>
      </c>
      <c r="J59" s="6">
        <f>SUM(J60:J61)</f>
        <v>0</v>
      </c>
      <c r="K59" s="6">
        <f>SUM(K60:K61)</f>
        <v>0</v>
      </c>
      <c r="L59" s="7" t="s">
        <v>17</v>
      </c>
      <c r="M59" s="28"/>
    </row>
    <row r="60" spans="1:13" s="2" customFormat="1" ht="54.75" customHeight="1">
      <c r="A60" s="4">
        <v>1253</v>
      </c>
      <c r="B60" s="5" t="s">
        <v>61</v>
      </c>
      <c r="C60" s="4"/>
      <c r="D60" s="6">
        <f>SUM(E60,F60)</f>
        <v>0</v>
      </c>
      <c r="E60" s="6"/>
      <c r="F60" s="6" t="s">
        <v>17</v>
      </c>
      <c r="G60" s="6">
        <f>SUM(H60,I60)</f>
        <v>0</v>
      </c>
      <c r="H60" s="6"/>
      <c r="I60" s="6" t="s">
        <v>17</v>
      </c>
      <c r="J60" s="6">
        <f>SUM(K60,L60)</f>
        <v>0</v>
      </c>
      <c r="K60" s="6"/>
      <c r="L60" s="7" t="s">
        <v>17</v>
      </c>
      <c r="M60" s="28"/>
    </row>
    <row r="61" spans="1:13" s="2" customFormat="1" ht="31.5" customHeight="1">
      <c r="A61" s="4">
        <v>1254</v>
      </c>
      <c r="B61" s="5" t="s">
        <v>62</v>
      </c>
      <c r="C61" s="4"/>
      <c r="D61" s="6">
        <f>SUM(E61,F61)</f>
        <v>0</v>
      </c>
      <c r="E61" s="6"/>
      <c r="F61" s="6" t="s">
        <v>17</v>
      </c>
      <c r="G61" s="6">
        <f>SUM(H61,I61)</f>
        <v>0</v>
      </c>
      <c r="H61" s="6"/>
      <c r="I61" s="6" t="s">
        <v>17</v>
      </c>
      <c r="J61" s="6">
        <f>SUM(K61,L61)</f>
        <v>0</v>
      </c>
      <c r="K61" s="6"/>
      <c r="L61" s="7" t="s">
        <v>17</v>
      </c>
      <c r="M61" s="28"/>
    </row>
    <row r="62" spans="1:13" s="2" customFormat="1" ht="39.75" customHeight="1">
      <c r="A62" s="4">
        <v>1255</v>
      </c>
      <c r="B62" s="5" t="s">
        <v>63</v>
      </c>
      <c r="C62" s="4"/>
      <c r="D62" s="6">
        <f>SUM(E62,F62)</f>
        <v>0</v>
      </c>
      <c r="E62" s="6"/>
      <c r="F62" s="6" t="s">
        <v>17</v>
      </c>
      <c r="G62" s="6">
        <f>SUM(H62,I62)</f>
        <v>0</v>
      </c>
      <c r="H62" s="6"/>
      <c r="I62" s="6" t="s">
        <v>17</v>
      </c>
      <c r="J62" s="6">
        <f>SUM(K62,L62)</f>
        <v>0</v>
      </c>
      <c r="K62" s="6"/>
      <c r="L62" s="7" t="s">
        <v>17</v>
      </c>
      <c r="M62" s="28"/>
    </row>
    <row r="63" spans="1:13" s="2" customFormat="1" ht="39.75" customHeight="1">
      <c r="A63" s="4">
        <v>1256</v>
      </c>
      <c r="B63" s="5" t="s">
        <v>64</v>
      </c>
      <c r="C63" s="4"/>
      <c r="D63" s="6">
        <f>SUM(E63,F63)</f>
        <v>0</v>
      </c>
      <c r="E63" s="6"/>
      <c r="F63" s="6" t="s">
        <v>17</v>
      </c>
      <c r="G63" s="6">
        <f>SUM(H63,I63)</f>
        <v>0</v>
      </c>
      <c r="H63" s="6"/>
      <c r="I63" s="6" t="s">
        <v>17</v>
      </c>
      <c r="J63" s="6">
        <f>SUM(K63,L63)</f>
        <v>0</v>
      </c>
      <c r="K63" s="6"/>
      <c r="L63" s="7" t="s">
        <v>17</v>
      </c>
      <c r="M63" s="28"/>
    </row>
    <row r="64" spans="1:13" s="2" customFormat="1" ht="43.5" customHeight="1">
      <c r="A64" s="4">
        <v>1260</v>
      </c>
      <c r="B64" s="5" t="s">
        <v>65</v>
      </c>
      <c r="C64" s="4" t="s">
        <v>66</v>
      </c>
      <c r="D64" s="6">
        <f>SUM(D65,D66)</f>
        <v>0</v>
      </c>
      <c r="E64" s="6" t="s">
        <v>17</v>
      </c>
      <c r="F64" s="6">
        <f>SUM(F65,F66)</f>
        <v>0</v>
      </c>
      <c r="G64" s="6">
        <f>SUM(G65,G66)</f>
        <v>0</v>
      </c>
      <c r="H64" s="6" t="s">
        <v>17</v>
      </c>
      <c r="I64" s="6">
        <f>SUM(I65,I66)</f>
        <v>0</v>
      </c>
      <c r="J64" s="6">
        <f>SUM(J65,J66)</f>
        <v>0</v>
      </c>
      <c r="K64" s="6" t="s">
        <v>17</v>
      </c>
      <c r="L64" s="7">
        <f>SUM(L65,L66)</f>
        <v>0</v>
      </c>
      <c r="M64" s="28"/>
    </row>
    <row r="65" spans="1:13" s="2" customFormat="1" ht="39.75" customHeight="1">
      <c r="A65" s="4">
        <v>1261</v>
      </c>
      <c r="B65" s="5" t="s">
        <v>67</v>
      </c>
      <c r="C65" s="4"/>
      <c r="D65" s="6">
        <f>SUM(E65,F65)</f>
        <v>0</v>
      </c>
      <c r="E65" s="6" t="s">
        <v>17</v>
      </c>
      <c r="F65" s="6"/>
      <c r="G65" s="6">
        <f>SUM(H65,I65)</f>
        <v>0</v>
      </c>
      <c r="H65" s="6" t="s">
        <v>17</v>
      </c>
      <c r="I65" s="6"/>
      <c r="J65" s="6">
        <f>SUM(K65,L65)</f>
        <v>0</v>
      </c>
      <c r="K65" s="6" t="s">
        <v>17</v>
      </c>
      <c r="L65" s="7"/>
      <c r="M65" s="28"/>
    </row>
    <row r="66" spans="1:13" s="2" customFormat="1" ht="40.5" customHeight="1">
      <c r="A66" s="4">
        <v>1262</v>
      </c>
      <c r="B66" s="5" t="s">
        <v>68</v>
      </c>
      <c r="C66" s="4"/>
      <c r="D66" s="6">
        <f>SUM(E66,F66)</f>
        <v>0</v>
      </c>
      <c r="E66" s="6" t="s">
        <v>17</v>
      </c>
      <c r="F66" s="6"/>
      <c r="G66" s="6">
        <f>SUM(H66,I66)</f>
        <v>0</v>
      </c>
      <c r="H66" s="6" t="s">
        <v>17</v>
      </c>
      <c r="I66" s="6"/>
      <c r="J66" s="6">
        <f>SUM(K66,L66)</f>
        <v>0</v>
      </c>
      <c r="K66" s="6" t="s">
        <v>17</v>
      </c>
      <c r="L66" s="7"/>
      <c r="M66" s="28"/>
    </row>
    <row r="67" spans="1:13" s="2" customFormat="1" ht="39.75" customHeight="1">
      <c r="A67" s="4">
        <v>1300</v>
      </c>
      <c r="B67" s="5" t="s">
        <v>69</v>
      </c>
      <c r="C67" s="4" t="s">
        <v>70</v>
      </c>
      <c r="D67" s="6">
        <f aca="true" t="shared" si="6" ref="D67:L67">SUM(D68,D70,D72,D77,D81,D105,D108,D111,D114)</f>
        <v>52222</v>
      </c>
      <c r="E67" s="6">
        <f t="shared" si="6"/>
        <v>52222</v>
      </c>
      <c r="F67" s="6">
        <f t="shared" si="6"/>
        <v>180000</v>
      </c>
      <c r="G67" s="6">
        <f t="shared" si="6"/>
        <v>42190</v>
      </c>
      <c r="H67" s="6">
        <f t="shared" si="6"/>
        <v>42190</v>
      </c>
      <c r="I67" s="6">
        <f t="shared" si="6"/>
        <v>160000</v>
      </c>
      <c r="J67" s="6">
        <f t="shared" si="6"/>
        <v>42681.5</v>
      </c>
      <c r="K67" s="6">
        <f t="shared" si="6"/>
        <v>42681.5</v>
      </c>
      <c r="L67" s="7">
        <f t="shared" si="6"/>
        <v>160000</v>
      </c>
      <c r="M67" s="28">
        <f>+K67/H67*100</f>
        <v>101.16496800189618</v>
      </c>
    </row>
    <row r="68" spans="1:13" s="2" customFormat="1" ht="27.75" customHeight="1">
      <c r="A68" s="4">
        <v>1310</v>
      </c>
      <c r="B68" s="5" t="s">
        <v>71</v>
      </c>
      <c r="C68" s="4" t="s">
        <v>72</v>
      </c>
      <c r="D68" s="6">
        <f>SUM(D69)</f>
        <v>0</v>
      </c>
      <c r="E68" s="6" t="s">
        <v>17</v>
      </c>
      <c r="F68" s="6">
        <f>SUM(F69)</f>
        <v>0</v>
      </c>
      <c r="G68" s="6">
        <f>SUM(G69)</f>
        <v>0</v>
      </c>
      <c r="H68" s="6" t="s">
        <v>17</v>
      </c>
      <c r="I68" s="6">
        <f>SUM(I69)</f>
        <v>0</v>
      </c>
      <c r="J68" s="6">
        <f>SUM(J69)</f>
        <v>0</v>
      </c>
      <c r="K68" s="6" t="s">
        <v>17</v>
      </c>
      <c r="L68" s="7">
        <f>SUM(L69)</f>
        <v>0</v>
      </c>
      <c r="M68" s="28"/>
    </row>
    <row r="69" spans="1:13" s="2" customFormat="1" ht="39.75" customHeight="1">
      <c r="A69" s="4">
        <v>1311</v>
      </c>
      <c r="B69" s="5" t="s">
        <v>73</v>
      </c>
      <c r="C69" s="4"/>
      <c r="D69" s="6">
        <f>SUM(E69,F69)</f>
        <v>0</v>
      </c>
      <c r="E69" s="6" t="s">
        <v>17</v>
      </c>
      <c r="F69" s="6"/>
      <c r="G69" s="6">
        <f>SUM(H69,I69)</f>
        <v>0</v>
      </c>
      <c r="H69" s="6" t="s">
        <v>17</v>
      </c>
      <c r="I69" s="6"/>
      <c r="J69" s="6">
        <f>SUM(K69,L69)</f>
        <v>0</v>
      </c>
      <c r="K69" s="6" t="s">
        <v>17</v>
      </c>
      <c r="L69" s="7"/>
      <c r="M69" s="28"/>
    </row>
    <row r="70" spans="1:13" s="2" customFormat="1" ht="21.75" customHeight="1">
      <c r="A70" s="4">
        <v>1320</v>
      </c>
      <c r="B70" s="5" t="s">
        <v>74</v>
      </c>
      <c r="C70" s="4" t="s">
        <v>75</v>
      </c>
      <c r="D70" s="6">
        <f>SUM(D71)</f>
        <v>0</v>
      </c>
      <c r="E70" s="6">
        <f>SUM(E71)</f>
        <v>0</v>
      </c>
      <c r="F70" s="6" t="s">
        <v>17</v>
      </c>
      <c r="G70" s="6">
        <f>SUM(G71)</f>
        <v>0</v>
      </c>
      <c r="H70" s="6">
        <f>SUM(H71)</f>
        <v>0</v>
      </c>
      <c r="I70" s="6" t="s">
        <v>17</v>
      </c>
      <c r="J70" s="6">
        <f>SUM(J71)</f>
        <v>0</v>
      </c>
      <c r="K70" s="6">
        <f>SUM(K71)</f>
        <v>0</v>
      </c>
      <c r="L70" s="7" t="s">
        <v>17</v>
      </c>
      <c r="M70" s="28"/>
    </row>
    <row r="71" spans="1:13" s="2" customFormat="1" ht="39.75" customHeight="1">
      <c r="A71" s="4">
        <v>1321</v>
      </c>
      <c r="B71" s="5" t="s">
        <v>76</v>
      </c>
      <c r="C71" s="4"/>
      <c r="D71" s="6">
        <f>SUM(E71,F71)</f>
        <v>0</v>
      </c>
      <c r="E71" s="6"/>
      <c r="F71" s="6" t="s">
        <v>17</v>
      </c>
      <c r="G71" s="6">
        <f>SUM(H71,I71)</f>
        <v>0</v>
      </c>
      <c r="H71" s="6"/>
      <c r="I71" s="6" t="s">
        <v>17</v>
      </c>
      <c r="J71" s="6">
        <f>SUM(K71,L71)</f>
        <v>0</v>
      </c>
      <c r="K71" s="6"/>
      <c r="L71" s="7" t="s">
        <v>17</v>
      </c>
      <c r="M71" s="28"/>
    </row>
    <row r="72" spans="1:13" s="2" customFormat="1" ht="27" customHeight="1">
      <c r="A72" s="4">
        <v>1330</v>
      </c>
      <c r="B72" s="5" t="s">
        <v>77</v>
      </c>
      <c r="C72" s="4" t="s">
        <v>78</v>
      </c>
      <c r="D72" s="6">
        <f>SUM(D73:D76)</f>
        <v>26828</v>
      </c>
      <c r="E72" s="6">
        <f>SUM(E73:E76)</f>
        <v>26828</v>
      </c>
      <c r="F72" s="6" t="s">
        <v>17</v>
      </c>
      <c r="G72" s="6">
        <f>SUM(G73:G76)</f>
        <v>22000</v>
      </c>
      <c r="H72" s="6">
        <f>SUM(H73:H76)</f>
        <v>22000</v>
      </c>
      <c r="I72" s="6" t="s">
        <v>17</v>
      </c>
      <c r="J72" s="6">
        <f>SUM(J73:J76)</f>
        <v>19164</v>
      </c>
      <c r="K72" s="6">
        <f>SUM(K73:K76)</f>
        <v>19164</v>
      </c>
      <c r="L72" s="7" t="s">
        <v>17</v>
      </c>
      <c r="M72" s="28">
        <f>+K72/H72*100</f>
        <v>87.10909090909091</v>
      </c>
    </row>
    <row r="73" spans="1:13" s="2" customFormat="1" ht="39.75" customHeight="1">
      <c r="A73" s="4">
        <v>1331</v>
      </c>
      <c r="B73" s="5" t="s">
        <v>79</v>
      </c>
      <c r="C73" s="4"/>
      <c r="D73" s="6">
        <f>SUM(E73,F73)</f>
        <v>22104.9</v>
      </c>
      <c r="E73" s="6">
        <v>22104.9</v>
      </c>
      <c r="F73" s="6" t="s">
        <v>17</v>
      </c>
      <c r="G73" s="6">
        <f>SUM(H73,I73)</f>
        <v>18000</v>
      </c>
      <c r="H73" s="6">
        <v>18000</v>
      </c>
      <c r="I73" s="6" t="s">
        <v>17</v>
      </c>
      <c r="J73" s="6">
        <f>SUM(K73,L73)</f>
        <v>13471.6</v>
      </c>
      <c r="K73" s="6">
        <v>13471.6</v>
      </c>
      <c r="L73" s="7" t="s">
        <v>17</v>
      </c>
      <c r="M73" s="28">
        <f>+K73/H73*100</f>
        <v>74.84222222222222</v>
      </c>
    </row>
    <row r="74" spans="1:13" s="2" customFormat="1" ht="39.75" customHeight="1">
      <c r="A74" s="4">
        <v>1332</v>
      </c>
      <c r="B74" s="5" t="s">
        <v>80</v>
      </c>
      <c r="C74" s="4"/>
      <c r="D74" s="6">
        <f>SUM(E74,F74)</f>
        <v>2223.1</v>
      </c>
      <c r="E74" s="6">
        <v>2223.1</v>
      </c>
      <c r="F74" s="6" t="s">
        <v>17</v>
      </c>
      <c r="G74" s="6">
        <f>SUM(H74,I74)</f>
        <v>2000</v>
      </c>
      <c r="H74" s="6">
        <v>2000</v>
      </c>
      <c r="I74" s="6" t="s">
        <v>17</v>
      </c>
      <c r="J74" s="6">
        <f>SUM(K74,L74)</f>
        <v>2301.8</v>
      </c>
      <c r="K74" s="6">
        <v>2301.8</v>
      </c>
      <c r="L74" s="7" t="s">
        <v>17</v>
      </c>
      <c r="M74" s="28">
        <f>+K74/H74*100</f>
        <v>115.09</v>
      </c>
    </row>
    <row r="75" spans="1:13" s="2" customFormat="1" ht="59.25" customHeight="1">
      <c r="A75" s="4">
        <v>1333</v>
      </c>
      <c r="B75" s="5" t="s">
        <v>81</v>
      </c>
      <c r="C75" s="4"/>
      <c r="D75" s="6">
        <f>SUM(E75,F75)</f>
        <v>0</v>
      </c>
      <c r="E75" s="6"/>
      <c r="F75" s="6" t="s">
        <v>17</v>
      </c>
      <c r="G75" s="6">
        <f>SUM(H75,I75)</f>
        <v>0</v>
      </c>
      <c r="H75" s="6"/>
      <c r="I75" s="6" t="s">
        <v>17</v>
      </c>
      <c r="J75" s="6">
        <f>SUM(K75,L75)</f>
        <v>0</v>
      </c>
      <c r="K75" s="6"/>
      <c r="L75" s="7" t="s">
        <v>17</v>
      </c>
      <c r="M75" s="28"/>
    </row>
    <row r="76" spans="1:13" s="2" customFormat="1" ht="24.75" customHeight="1">
      <c r="A76" s="4">
        <v>1334</v>
      </c>
      <c r="B76" s="5" t="s">
        <v>82</v>
      </c>
      <c r="C76" s="4"/>
      <c r="D76" s="6">
        <f>SUM(E76,F76)</f>
        <v>2500</v>
      </c>
      <c r="E76" s="6">
        <v>2500</v>
      </c>
      <c r="F76" s="6" t="s">
        <v>17</v>
      </c>
      <c r="G76" s="6">
        <f>SUM(H76,I76)</f>
        <v>2000</v>
      </c>
      <c r="H76" s="6">
        <v>2000</v>
      </c>
      <c r="I76" s="6" t="s">
        <v>17</v>
      </c>
      <c r="J76" s="6">
        <f>SUM(K76,L76)</f>
        <v>3390.6</v>
      </c>
      <c r="K76" s="6">
        <v>3390.6</v>
      </c>
      <c r="L76" s="7" t="s">
        <v>17</v>
      </c>
      <c r="M76" s="28">
        <f>+K76/H76*100</f>
        <v>169.53</v>
      </c>
    </row>
    <row r="77" spans="1:13" s="2" customFormat="1" ht="51" customHeight="1">
      <c r="A77" s="4">
        <v>1340</v>
      </c>
      <c r="B77" s="5" t="s">
        <v>83</v>
      </c>
      <c r="C77" s="4" t="s">
        <v>84</v>
      </c>
      <c r="D77" s="6">
        <f>SUM(D78,D79,D80)</f>
        <v>2099</v>
      </c>
      <c r="E77" s="6">
        <f>SUM(E78,E79,E80)</f>
        <v>2099</v>
      </c>
      <c r="F77" s="6" t="s">
        <v>17</v>
      </c>
      <c r="G77" s="6">
        <f>SUM(G78,G79,G80)</f>
        <v>1600</v>
      </c>
      <c r="H77" s="6">
        <f>SUM(H78,H79,H80)</f>
        <v>1600</v>
      </c>
      <c r="I77" s="6" t="s">
        <v>17</v>
      </c>
      <c r="J77" s="6">
        <f>SUM(J78,J79,J80)</f>
        <v>8525.2</v>
      </c>
      <c r="K77" s="6">
        <f>SUM(K78,K79,K80)</f>
        <v>8525.2</v>
      </c>
      <c r="L77" s="7" t="s">
        <v>17</v>
      </c>
      <c r="M77" s="28">
        <f>+K77/H77*100</f>
        <v>532.825</v>
      </c>
    </row>
    <row r="78" spans="1:13" s="2" customFormat="1" ht="63.75" customHeight="1">
      <c r="A78" s="4">
        <v>1341</v>
      </c>
      <c r="B78" s="5" t="s">
        <v>85</v>
      </c>
      <c r="C78" s="4"/>
      <c r="D78" s="6">
        <f>SUM(E78,F78)</f>
        <v>0</v>
      </c>
      <c r="E78" s="6"/>
      <c r="F78" s="6" t="s">
        <v>17</v>
      </c>
      <c r="G78" s="6">
        <f>SUM(H78,I78)</f>
        <v>0</v>
      </c>
      <c r="H78" s="6"/>
      <c r="I78" s="6" t="s">
        <v>17</v>
      </c>
      <c r="J78" s="6">
        <f>SUM(K78,L78)</f>
        <v>0</v>
      </c>
      <c r="K78" s="6"/>
      <c r="L78" s="7" t="s">
        <v>17</v>
      </c>
      <c r="M78" s="28"/>
    </row>
    <row r="79" spans="1:13" s="2" customFormat="1" ht="54.75" customHeight="1">
      <c r="A79" s="4">
        <v>1342</v>
      </c>
      <c r="B79" s="5" t="s">
        <v>86</v>
      </c>
      <c r="C79" s="4"/>
      <c r="D79" s="6">
        <f>SUM(E79,F79)</f>
        <v>1999</v>
      </c>
      <c r="E79" s="6">
        <v>1999</v>
      </c>
      <c r="F79" s="6" t="s">
        <v>17</v>
      </c>
      <c r="G79" s="6">
        <f>SUM(H79,I79)</f>
        <v>1500</v>
      </c>
      <c r="H79" s="6">
        <v>1500</v>
      </c>
      <c r="I79" s="6" t="s">
        <v>17</v>
      </c>
      <c r="J79" s="6">
        <f>SUM(K79,L79)</f>
        <v>1199.6</v>
      </c>
      <c r="K79" s="6">
        <v>1199.6</v>
      </c>
      <c r="L79" s="7" t="s">
        <v>17</v>
      </c>
      <c r="M79" s="28">
        <f>+K79/H79*100</f>
        <v>79.97333333333333</v>
      </c>
    </row>
    <row r="80" spans="1:13" s="2" customFormat="1" ht="70.5" customHeight="1">
      <c r="A80" s="4">
        <v>1343</v>
      </c>
      <c r="B80" s="5" t="s">
        <v>87</v>
      </c>
      <c r="C80" s="4"/>
      <c r="D80" s="6">
        <f>SUM(E80,F80)</f>
        <v>100</v>
      </c>
      <c r="E80" s="6">
        <v>100</v>
      </c>
      <c r="F80" s="6" t="s">
        <v>17</v>
      </c>
      <c r="G80" s="6">
        <f>SUM(H80,I80)</f>
        <v>100</v>
      </c>
      <c r="H80" s="6">
        <v>100</v>
      </c>
      <c r="I80" s="6" t="s">
        <v>17</v>
      </c>
      <c r="J80" s="6">
        <f>SUM(K80,L80)</f>
        <v>7325.6</v>
      </c>
      <c r="K80" s="6">
        <v>7325.6</v>
      </c>
      <c r="L80" s="7" t="s">
        <v>17</v>
      </c>
      <c r="M80" s="28">
        <f>+K80/H80*100</f>
        <v>7325.6</v>
      </c>
    </row>
    <row r="81" spans="1:13" s="2" customFormat="1" ht="31.5" customHeight="1">
      <c r="A81" s="4">
        <v>1350</v>
      </c>
      <c r="B81" s="5" t="s">
        <v>88</v>
      </c>
      <c r="C81" s="4" t="s">
        <v>89</v>
      </c>
      <c r="D81" s="6">
        <f>SUM(D82,D103,D104)</f>
        <v>23295</v>
      </c>
      <c r="E81" s="6">
        <f>SUM(E82,E103,E104)</f>
        <v>23295</v>
      </c>
      <c r="F81" s="6" t="s">
        <v>17</v>
      </c>
      <c r="G81" s="6">
        <f>SUM(G82,G103,G104)</f>
        <v>18590</v>
      </c>
      <c r="H81" s="6">
        <f>SUM(H82,H103,H104)</f>
        <v>18590</v>
      </c>
      <c r="I81" s="6" t="s">
        <v>17</v>
      </c>
      <c r="J81" s="6">
        <f>SUM(J82,J103,J104)</f>
        <v>14392.300000000001</v>
      </c>
      <c r="K81" s="6">
        <f>SUM(K82,K103,K104)</f>
        <v>14392.300000000001</v>
      </c>
      <c r="L81" s="7" t="s">
        <v>17</v>
      </c>
      <c r="M81" s="28">
        <f>+K81/H81*100</f>
        <v>77.41958041958043</v>
      </c>
    </row>
    <row r="82" spans="1:13" s="2" customFormat="1" ht="79.5" customHeight="1">
      <c r="A82" s="4">
        <v>1351</v>
      </c>
      <c r="B82" s="5" t="s">
        <v>90</v>
      </c>
      <c r="C82" s="4"/>
      <c r="D82" s="6">
        <f>SUM(D83:D102)</f>
        <v>23295</v>
      </c>
      <c r="E82" s="6">
        <f>SUM(E83:E102)</f>
        <v>23295</v>
      </c>
      <c r="F82" s="6" t="s">
        <v>17</v>
      </c>
      <c r="G82" s="6">
        <f>SUM(G83:G102)</f>
        <v>18590</v>
      </c>
      <c r="H82" s="6">
        <f>SUM(H83:H102)</f>
        <v>18590</v>
      </c>
      <c r="I82" s="6" t="s">
        <v>17</v>
      </c>
      <c r="J82" s="6">
        <f>SUM(J83:J102)</f>
        <v>14392.300000000001</v>
      </c>
      <c r="K82" s="6">
        <f>SUM(K83:K102)</f>
        <v>14392.300000000001</v>
      </c>
      <c r="L82" s="7" t="s">
        <v>17</v>
      </c>
      <c r="M82" s="28">
        <f>+K82/H82*100</f>
        <v>77.41958041958043</v>
      </c>
    </row>
    <row r="83" spans="1:13" s="2" customFormat="1" ht="66" customHeight="1">
      <c r="A83" s="4">
        <v>13501</v>
      </c>
      <c r="B83" s="5" t="s">
        <v>91</v>
      </c>
      <c r="C83" s="4"/>
      <c r="D83" s="6">
        <f aca="true" t="shared" si="7" ref="D83:D104">SUM(E83,F83)</f>
        <v>0</v>
      </c>
      <c r="E83" s="6"/>
      <c r="F83" s="6" t="s">
        <v>17</v>
      </c>
      <c r="G83" s="6">
        <f aca="true" t="shared" si="8" ref="G83:G104">SUM(H83,I83)</f>
        <v>0</v>
      </c>
      <c r="H83" s="6"/>
      <c r="I83" s="6" t="s">
        <v>17</v>
      </c>
      <c r="J83" s="6">
        <f aca="true" t="shared" si="9" ref="J83:J104">SUM(K83,L83)</f>
        <v>20</v>
      </c>
      <c r="K83" s="6">
        <v>20</v>
      </c>
      <c r="L83" s="7" t="s">
        <v>17</v>
      </c>
      <c r="M83" s="28"/>
    </row>
    <row r="84" spans="1:13" s="2" customFormat="1" ht="86.25" customHeight="1">
      <c r="A84" s="4">
        <v>13502</v>
      </c>
      <c r="B84" s="5" t="s">
        <v>92</v>
      </c>
      <c r="C84" s="4"/>
      <c r="D84" s="6">
        <f t="shared" si="7"/>
        <v>0</v>
      </c>
      <c r="E84" s="6"/>
      <c r="F84" s="6" t="s">
        <v>17</v>
      </c>
      <c r="G84" s="6">
        <f t="shared" si="8"/>
        <v>0</v>
      </c>
      <c r="H84" s="6"/>
      <c r="I84" s="6" t="s">
        <v>17</v>
      </c>
      <c r="J84" s="6">
        <f t="shared" si="9"/>
        <v>0</v>
      </c>
      <c r="K84" s="6"/>
      <c r="L84" s="7" t="s">
        <v>17</v>
      </c>
      <c r="M84" s="28"/>
    </row>
    <row r="85" spans="1:13" s="2" customFormat="1" ht="51.75" customHeight="1">
      <c r="A85" s="4">
        <v>13503</v>
      </c>
      <c r="B85" s="5" t="s">
        <v>93</v>
      </c>
      <c r="C85" s="4"/>
      <c r="D85" s="6">
        <f t="shared" si="7"/>
        <v>0</v>
      </c>
      <c r="E85" s="6"/>
      <c r="F85" s="6" t="s">
        <v>17</v>
      </c>
      <c r="G85" s="6">
        <f t="shared" si="8"/>
        <v>0</v>
      </c>
      <c r="H85" s="6"/>
      <c r="I85" s="6" t="s">
        <v>17</v>
      </c>
      <c r="J85" s="6">
        <f t="shared" si="9"/>
        <v>0</v>
      </c>
      <c r="K85" s="6"/>
      <c r="L85" s="7" t="s">
        <v>17</v>
      </c>
      <c r="M85" s="28"/>
    </row>
    <row r="86" spans="1:13" s="2" customFormat="1" ht="72.75" customHeight="1">
      <c r="A86" s="4">
        <v>13504</v>
      </c>
      <c r="B86" s="5" t="s">
        <v>94</v>
      </c>
      <c r="C86" s="4"/>
      <c r="D86" s="6">
        <f t="shared" si="7"/>
        <v>0</v>
      </c>
      <c r="E86" s="6"/>
      <c r="F86" s="6" t="s">
        <v>17</v>
      </c>
      <c r="G86" s="6">
        <f t="shared" si="8"/>
        <v>0</v>
      </c>
      <c r="H86" s="6"/>
      <c r="I86" s="6" t="s">
        <v>17</v>
      </c>
      <c r="J86" s="6">
        <f t="shared" si="9"/>
        <v>0</v>
      </c>
      <c r="K86" s="6"/>
      <c r="L86" s="7" t="s">
        <v>17</v>
      </c>
      <c r="M86" s="28"/>
    </row>
    <row r="87" spans="1:13" s="2" customFormat="1" ht="42" customHeight="1">
      <c r="A87" s="4">
        <v>13505</v>
      </c>
      <c r="B87" s="5" t="s">
        <v>95</v>
      </c>
      <c r="C87" s="4"/>
      <c r="D87" s="6">
        <f t="shared" si="7"/>
        <v>100</v>
      </c>
      <c r="E87" s="6">
        <v>100</v>
      </c>
      <c r="F87" s="6" t="s">
        <v>17</v>
      </c>
      <c r="G87" s="6">
        <f t="shared" si="8"/>
        <v>0</v>
      </c>
      <c r="H87" s="6"/>
      <c r="I87" s="6" t="s">
        <v>17</v>
      </c>
      <c r="J87" s="6">
        <f t="shared" si="9"/>
        <v>144</v>
      </c>
      <c r="K87" s="6">
        <v>144</v>
      </c>
      <c r="L87" s="7" t="s">
        <v>17</v>
      </c>
      <c r="M87" s="28"/>
    </row>
    <row r="88" spans="1:13" s="2" customFormat="1" ht="42" customHeight="1">
      <c r="A88" s="4">
        <v>13506</v>
      </c>
      <c r="B88" s="5" t="s">
        <v>96</v>
      </c>
      <c r="C88" s="4"/>
      <c r="D88" s="6">
        <f t="shared" si="7"/>
        <v>0</v>
      </c>
      <c r="E88" s="6"/>
      <c r="F88" s="6" t="s">
        <v>17</v>
      </c>
      <c r="G88" s="6">
        <f t="shared" si="8"/>
        <v>0</v>
      </c>
      <c r="H88" s="6"/>
      <c r="I88" s="6" t="s">
        <v>17</v>
      </c>
      <c r="J88" s="6">
        <f t="shared" si="9"/>
        <v>0</v>
      </c>
      <c r="K88" s="6"/>
      <c r="L88" s="7" t="s">
        <v>17</v>
      </c>
      <c r="M88" s="28"/>
    </row>
    <row r="89" spans="1:13" s="2" customFormat="1" ht="57" customHeight="1">
      <c r="A89" s="4">
        <v>13507</v>
      </c>
      <c r="B89" s="5" t="s">
        <v>97</v>
      </c>
      <c r="C89" s="4"/>
      <c r="D89" s="6">
        <f t="shared" si="7"/>
        <v>4000</v>
      </c>
      <c r="E89" s="6">
        <v>4000</v>
      </c>
      <c r="F89" s="6" t="s">
        <v>17</v>
      </c>
      <c r="G89" s="6">
        <f t="shared" si="8"/>
        <v>3000</v>
      </c>
      <c r="H89" s="6">
        <v>3000</v>
      </c>
      <c r="I89" s="6" t="s">
        <v>17</v>
      </c>
      <c r="J89" s="6">
        <f t="shared" si="9"/>
        <v>1984.1</v>
      </c>
      <c r="K89" s="6">
        <v>1984.1</v>
      </c>
      <c r="L89" s="7" t="s">
        <v>17</v>
      </c>
      <c r="M89" s="28">
        <f>+K89/H89*100</f>
        <v>66.13666666666667</v>
      </c>
    </row>
    <row r="90" spans="1:13" s="2" customFormat="1" ht="78" customHeight="1">
      <c r="A90" s="4">
        <v>13508</v>
      </c>
      <c r="B90" s="5" t="s">
        <v>98</v>
      </c>
      <c r="C90" s="4"/>
      <c r="D90" s="6">
        <f t="shared" si="7"/>
        <v>0</v>
      </c>
      <c r="E90" s="6"/>
      <c r="F90" s="6" t="s">
        <v>17</v>
      </c>
      <c r="G90" s="6">
        <f t="shared" si="8"/>
        <v>0</v>
      </c>
      <c r="H90" s="6"/>
      <c r="I90" s="6" t="s">
        <v>17</v>
      </c>
      <c r="J90" s="6">
        <f t="shared" si="9"/>
        <v>0</v>
      </c>
      <c r="K90" s="6"/>
      <c r="L90" s="7" t="s">
        <v>17</v>
      </c>
      <c r="M90" s="28"/>
    </row>
    <row r="91" spans="1:13" s="2" customFormat="1" ht="25.5" customHeight="1">
      <c r="A91" s="4">
        <v>13509</v>
      </c>
      <c r="B91" s="5" t="s">
        <v>99</v>
      </c>
      <c r="C91" s="4"/>
      <c r="D91" s="6">
        <f t="shared" si="7"/>
        <v>0</v>
      </c>
      <c r="E91" s="6"/>
      <c r="F91" s="6" t="s">
        <v>17</v>
      </c>
      <c r="G91" s="6">
        <f t="shared" si="8"/>
        <v>0</v>
      </c>
      <c r="H91" s="6"/>
      <c r="I91" s="6" t="s">
        <v>17</v>
      </c>
      <c r="J91" s="6">
        <f t="shared" si="9"/>
        <v>0</v>
      </c>
      <c r="K91" s="6"/>
      <c r="L91" s="7" t="s">
        <v>17</v>
      </c>
      <c r="M91" s="28"/>
    </row>
    <row r="92" spans="1:13" s="2" customFormat="1" ht="66.75" customHeight="1">
      <c r="A92" s="4">
        <v>13510</v>
      </c>
      <c r="B92" s="5" t="s">
        <v>100</v>
      </c>
      <c r="C92" s="4"/>
      <c r="D92" s="6">
        <f t="shared" si="7"/>
        <v>0</v>
      </c>
      <c r="E92" s="6"/>
      <c r="F92" s="6" t="s">
        <v>17</v>
      </c>
      <c r="G92" s="6">
        <f t="shared" si="8"/>
        <v>0</v>
      </c>
      <c r="H92" s="6"/>
      <c r="I92" s="6" t="s">
        <v>17</v>
      </c>
      <c r="J92" s="6">
        <f t="shared" si="9"/>
        <v>0</v>
      </c>
      <c r="K92" s="6"/>
      <c r="L92" s="7" t="s">
        <v>17</v>
      </c>
      <c r="M92" s="28"/>
    </row>
    <row r="93" spans="1:13" s="2" customFormat="1" ht="75" customHeight="1">
      <c r="A93" s="4">
        <v>13511</v>
      </c>
      <c r="B93" s="5" t="s">
        <v>101</v>
      </c>
      <c r="C93" s="4"/>
      <c r="D93" s="6">
        <f t="shared" si="7"/>
        <v>0</v>
      </c>
      <c r="E93" s="6"/>
      <c r="F93" s="6" t="s">
        <v>17</v>
      </c>
      <c r="G93" s="6">
        <f t="shared" si="8"/>
        <v>0</v>
      </c>
      <c r="H93" s="6"/>
      <c r="I93" s="6" t="s">
        <v>17</v>
      </c>
      <c r="J93" s="6">
        <f t="shared" si="9"/>
        <v>0</v>
      </c>
      <c r="K93" s="6"/>
      <c r="L93" s="7" t="s">
        <v>17</v>
      </c>
      <c r="M93" s="28"/>
    </row>
    <row r="94" spans="1:13" s="2" customFormat="1" ht="56.25" customHeight="1">
      <c r="A94" s="4">
        <v>13512</v>
      </c>
      <c r="B94" s="5" t="s">
        <v>102</v>
      </c>
      <c r="C94" s="4"/>
      <c r="D94" s="6">
        <f t="shared" si="7"/>
        <v>0</v>
      </c>
      <c r="E94" s="6"/>
      <c r="F94" s="6" t="s">
        <v>17</v>
      </c>
      <c r="G94" s="6">
        <f t="shared" si="8"/>
        <v>0</v>
      </c>
      <c r="H94" s="6"/>
      <c r="I94" s="6" t="s">
        <v>17</v>
      </c>
      <c r="J94" s="6">
        <f t="shared" si="9"/>
        <v>0</v>
      </c>
      <c r="K94" s="6"/>
      <c r="L94" s="7" t="s">
        <v>17</v>
      </c>
      <c r="M94" s="28"/>
    </row>
    <row r="95" spans="1:13" s="2" customFormat="1" ht="47.25" customHeight="1">
      <c r="A95" s="4">
        <v>13513</v>
      </c>
      <c r="B95" s="5" t="s">
        <v>103</v>
      </c>
      <c r="C95" s="4"/>
      <c r="D95" s="6">
        <f t="shared" si="7"/>
        <v>15660</v>
      </c>
      <c r="E95" s="6">
        <v>15660</v>
      </c>
      <c r="F95" s="6" t="s">
        <v>17</v>
      </c>
      <c r="G95" s="6">
        <f t="shared" si="8"/>
        <v>13000</v>
      </c>
      <c r="H95" s="6">
        <v>13000</v>
      </c>
      <c r="I95" s="6" t="s">
        <v>17</v>
      </c>
      <c r="J95" s="6">
        <f t="shared" si="9"/>
        <v>9920.2</v>
      </c>
      <c r="K95" s="6">
        <v>9920.2</v>
      </c>
      <c r="L95" s="7" t="s">
        <v>17</v>
      </c>
      <c r="M95" s="28">
        <f>+K95/H95*100</f>
        <v>76.30923076923078</v>
      </c>
    </row>
    <row r="96" spans="1:13" s="2" customFormat="1" ht="63.75" customHeight="1">
      <c r="A96" s="4">
        <v>13514</v>
      </c>
      <c r="B96" s="5" t="s">
        <v>104</v>
      </c>
      <c r="C96" s="4"/>
      <c r="D96" s="6">
        <f t="shared" si="7"/>
        <v>3415</v>
      </c>
      <c r="E96" s="6">
        <v>3415</v>
      </c>
      <c r="F96" s="6" t="s">
        <v>17</v>
      </c>
      <c r="G96" s="6">
        <f t="shared" si="8"/>
        <v>2500</v>
      </c>
      <c r="H96" s="6">
        <v>2500</v>
      </c>
      <c r="I96" s="6" t="s">
        <v>17</v>
      </c>
      <c r="J96" s="6">
        <f t="shared" si="9"/>
        <v>2238.5</v>
      </c>
      <c r="K96" s="6">
        <v>2238.5</v>
      </c>
      <c r="L96" s="7" t="s">
        <v>17</v>
      </c>
      <c r="M96" s="28">
        <f>+K96/H96*100</f>
        <v>89.53999999999999</v>
      </c>
    </row>
    <row r="97" spans="1:13" s="2" customFormat="1" ht="101.25" customHeight="1">
      <c r="A97" s="4">
        <v>13515</v>
      </c>
      <c r="B97" s="5" t="s">
        <v>105</v>
      </c>
      <c r="C97" s="4"/>
      <c r="D97" s="6">
        <f t="shared" si="7"/>
        <v>0</v>
      </c>
      <c r="E97" s="6"/>
      <c r="F97" s="6" t="s">
        <v>17</v>
      </c>
      <c r="G97" s="6">
        <f t="shared" si="8"/>
        <v>0</v>
      </c>
      <c r="H97" s="6"/>
      <c r="I97" s="6" t="s">
        <v>17</v>
      </c>
      <c r="J97" s="6">
        <f t="shared" si="9"/>
        <v>0</v>
      </c>
      <c r="K97" s="6"/>
      <c r="L97" s="7" t="s">
        <v>17</v>
      </c>
      <c r="M97" s="28"/>
    </row>
    <row r="98" spans="1:13" s="2" customFormat="1" ht="64.5" customHeight="1">
      <c r="A98" s="4">
        <v>13516</v>
      </c>
      <c r="B98" s="5" t="s">
        <v>106</v>
      </c>
      <c r="C98" s="4"/>
      <c r="D98" s="6">
        <f t="shared" si="7"/>
        <v>0</v>
      </c>
      <c r="E98" s="6"/>
      <c r="F98" s="6" t="s">
        <v>17</v>
      </c>
      <c r="G98" s="6">
        <f t="shared" si="8"/>
        <v>0</v>
      </c>
      <c r="H98" s="6"/>
      <c r="I98" s="6" t="s">
        <v>17</v>
      </c>
      <c r="J98" s="6">
        <f t="shared" si="9"/>
        <v>0</v>
      </c>
      <c r="K98" s="6"/>
      <c r="L98" s="7" t="s">
        <v>17</v>
      </c>
      <c r="M98" s="28"/>
    </row>
    <row r="99" spans="1:13" s="2" customFormat="1" ht="70.5" customHeight="1">
      <c r="A99" s="4">
        <v>13517</v>
      </c>
      <c r="B99" s="5" t="s">
        <v>107</v>
      </c>
      <c r="C99" s="4"/>
      <c r="D99" s="6">
        <f t="shared" si="7"/>
        <v>0</v>
      </c>
      <c r="E99" s="6"/>
      <c r="F99" s="6" t="s">
        <v>17</v>
      </c>
      <c r="G99" s="6">
        <f t="shared" si="8"/>
        <v>0</v>
      </c>
      <c r="H99" s="6"/>
      <c r="I99" s="6" t="s">
        <v>17</v>
      </c>
      <c r="J99" s="6">
        <f t="shared" si="9"/>
        <v>0</v>
      </c>
      <c r="K99" s="6"/>
      <c r="L99" s="7" t="s">
        <v>17</v>
      </c>
      <c r="M99" s="28"/>
    </row>
    <row r="100" spans="1:13" s="2" customFormat="1" ht="36.75" customHeight="1">
      <c r="A100" s="4">
        <v>13518</v>
      </c>
      <c r="B100" s="5" t="s">
        <v>108</v>
      </c>
      <c r="C100" s="4"/>
      <c r="D100" s="6">
        <f t="shared" si="7"/>
        <v>0</v>
      </c>
      <c r="E100" s="6"/>
      <c r="F100" s="6" t="s">
        <v>17</v>
      </c>
      <c r="G100" s="6">
        <f t="shared" si="8"/>
        <v>0</v>
      </c>
      <c r="H100" s="6"/>
      <c r="I100" s="6" t="s">
        <v>17</v>
      </c>
      <c r="J100" s="6">
        <f t="shared" si="9"/>
        <v>0</v>
      </c>
      <c r="K100" s="6"/>
      <c r="L100" s="7" t="s">
        <v>17</v>
      </c>
      <c r="M100" s="28"/>
    </row>
    <row r="101" spans="1:13" s="2" customFormat="1" ht="31.5" customHeight="1">
      <c r="A101" s="4">
        <v>13519</v>
      </c>
      <c r="B101" s="5" t="s">
        <v>109</v>
      </c>
      <c r="C101" s="4"/>
      <c r="D101" s="6">
        <f t="shared" si="7"/>
        <v>120</v>
      </c>
      <c r="E101" s="6">
        <v>120</v>
      </c>
      <c r="F101" s="6" t="s">
        <v>17</v>
      </c>
      <c r="G101" s="6">
        <f t="shared" si="8"/>
        <v>90</v>
      </c>
      <c r="H101" s="6">
        <v>90</v>
      </c>
      <c r="I101" s="6" t="s">
        <v>17</v>
      </c>
      <c r="J101" s="6">
        <f t="shared" si="9"/>
        <v>85.5</v>
      </c>
      <c r="K101" s="6">
        <v>85.5</v>
      </c>
      <c r="L101" s="7" t="s">
        <v>17</v>
      </c>
      <c r="M101" s="28">
        <f>+K101/H101*100</f>
        <v>95</v>
      </c>
    </row>
    <row r="102" spans="1:13" s="2" customFormat="1" ht="27" customHeight="1">
      <c r="A102" s="4">
        <v>13520</v>
      </c>
      <c r="B102" s="5" t="s">
        <v>110</v>
      </c>
      <c r="C102" s="4"/>
      <c r="D102" s="6">
        <f t="shared" si="7"/>
        <v>0</v>
      </c>
      <c r="E102" s="6"/>
      <c r="F102" s="6" t="s">
        <v>17</v>
      </c>
      <c r="G102" s="6">
        <f t="shared" si="8"/>
        <v>0</v>
      </c>
      <c r="H102" s="6"/>
      <c r="I102" s="6" t="s">
        <v>17</v>
      </c>
      <c r="J102" s="6">
        <f t="shared" si="9"/>
        <v>0</v>
      </c>
      <c r="K102" s="6"/>
      <c r="L102" s="7" t="s">
        <v>17</v>
      </c>
      <c r="M102" s="28"/>
    </row>
    <row r="103" spans="1:13" s="2" customFormat="1" ht="39.75" customHeight="1">
      <c r="A103" s="4">
        <v>1352</v>
      </c>
      <c r="B103" s="5" t="s">
        <v>111</v>
      </c>
      <c r="C103" s="4"/>
      <c r="D103" s="6">
        <f t="shared" si="7"/>
        <v>0</v>
      </c>
      <c r="E103" s="6"/>
      <c r="F103" s="6" t="s">
        <v>17</v>
      </c>
      <c r="G103" s="6">
        <f t="shared" si="8"/>
        <v>0</v>
      </c>
      <c r="H103" s="6"/>
      <c r="I103" s="6" t="s">
        <v>17</v>
      </c>
      <c r="J103" s="6">
        <f t="shared" si="9"/>
        <v>0</v>
      </c>
      <c r="K103" s="6"/>
      <c r="L103" s="7" t="s">
        <v>17</v>
      </c>
      <c r="M103" s="28"/>
    </row>
    <row r="104" spans="1:13" s="2" customFormat="1" ht="39.75" customHeight="1">
      <c r="A104" s="4">
        <v>1353</v>
      </c>
      <c r="B104" s="5" t="s">
        <v>112</v>
      </c>
      <c r="C104" s="4"/>
      <c r="D104" s="6">
        <f t="shared" si="7"/>
        <v>0</v>
      </c>
      <c r="E104" s="6"/>
      <c r="F104" s="6" t="s">
        <v>17</v>
      </c>
      <c r="G104" s="6">
        <f t="shared" si="8"/>
        <v>0</v>
      </c>
      <c r="H104" s="6"/>
      <c r="I104" s="6" t="s">
        <v>17</v>
      </c>
      <c r="J104" s="6">
        <f t="shared" si="9"/>
        <v>0</v>
      </c>
      <c r="K104" s="6"/>
      <c r="L104" s="7" t="s">
        <v>17</v>
      </c>
      <c r="M104" s="28"/>
    </row>
    <row r="105" spans="1:13" s="2" customFormat="1" ht="27.75" customHeight="1">
      <c r="A105" s="4">
        <v>1360</v>
      </c>
      <c r="B105" s="5" t="s">
        <v>113</v>
      </c>
      <c r="C105" s="4" t="s">
        <v>114</v>
      </c>
      <c r="D105" s="6">
        <f>SUM(D106,D107)</f>
        <v>0</v>
      </c>
      <c r="E105" s="6">
        <f>SUM(E106,E107)</f>
        <v>0</v>
      </c>
      <c r="F105" s="6" t="s">
        <v>17</v>
      </c>
      <c r="G105" s="6">
        <f>SUM(G106,G107)</f>
        <v>0</v>
      </c>
      <c r="H105" s="6">
        <f>SUM(H106,H107)</f>
        <v>0</v>
      </c>
      <c r="I105" s="6" t="s">
        <v>17</v>
      </c>
      <c r="J105" s="6">
        <f>SUM(J106,J107)</f>
        <v>600</v>
      </c>
      <c r="K105" s="6">
        <f>SUM(K106,K107)</f>
        <v>600</v>
      </c>
      <c r="L105" s="7" t="s">
        <v>17</v>
      </c>
      <c r="M105" s="28"/>
    </row>
    <row r="106" spans="1:13" s="2" customFormat="1" ht="39.75" customHeight="1">
      <c r="A106" s="4">
        <v>1361</v>
      </c>
      <c r="B106" s="5" t="s">
        <v>115</v>
      </c>
      <c r="C106" s="4"/>
      <c r="D106" s="6">
        <f>SUM(E106,F106)</f>
        <v>0</v>
      </c>
      <c r="E106" s="6"/>
      <c r="F106" s="6" t="s">
        <v>17</v>
      </c>
      <c r="G106" s="6">
        <f>SUM(H106,I106)</f>
        <v>0</v>
      </c>
      <c r="H106" s="6"/>
      <c r="I106" s="6" t="s">
        <v>17</v>
      </c>
      <c r="J106" s="6">
        <f>SUM(K106,L106)</f>
        <v>600</v>
      </c>
      <c r="K106" s="6">
        <v>600</v>
      </c>
      <c r="L106" s="7" t="s">
        <v>17</v>
      </c>
      <c r="M106" s="28"/>
    </row>
    <row r="107" spans="1:13" s="2" customFormat="1" ht="39.75" customHeight="1">
      <c r="A107" s="4">
        <v>1362</v>
      </c>
      <c r="B107" s="5" t="s">
        <v>116</v>
      </c>
      <c r="C107" s="4"/>
      <c r="D107" s="6">
        <f>SUM(E107,F107)</f>
        <v>0</v>
      </c>
      <c r="E107" s="6"/>
      <c r="F107" s="6" t="s">
        <v>17</v>
      </c>
      <c r="G107" s="6">
        <f>SUM(H107,I107)</f>
        <v>0</v>
      </c>
      <c r="H107" s="6"/>
      <c r="I107" s="6" t="s">
        <v>17</v>
      </c>
      <c r="J107" s="6">
        <f>SUM(K107,L107)</f>
        <v>0</v>
      </c>
      <c r="K107" s="6"/>
      <c r="L107" s="7" t="s">
        <v>17</v>
      </c>
      <c r="M107" s="28"/>
    </row>
    <row r="108" spans="1:13" s="2" customFormat="1" ht="29.25" customHeight="1">
      <c r="A108" s="4">
        <v>1370</v>
      </c>
      <c r="B108" s="5" t="s">
        <v>117</v>
      </c>
      <c r="C108" s="4" t="s">
        <v>118</v>
      </c>
      <c r="D108" s="6">
        <f>SUM(D109,D110)</f>
        <v>0</v>
      </c>
      <c r="E108" s="6">
        <f>SUM(E109,E110)</f>
        <v>0</v>
      </c>
      <c r="F108" s="6" t="s">
        <v>17</v>
      </c>
      <c r="G108" s="6">
        <f>SUM(G109,G110)</f>
        <v>0</v>
      </c>
      <c r="H108" s="6">
        <f>SUM(H109,H110)</f>
        <v>0</v>
      </c>
      <c r="I108" s="6" t="s">
        <v>17</v>
      </c>
      <c r="J108" s="6">
        <f>SUM(J109,J110)</f>
        <v>0</v>
      </c>
      <c r="K108" s="6">
        <f>SUM(K109,K110)</f>
        <v>0</v>
      </c>
      <c r="L108" s="7" t="s">
        <v>17</v>
      </c>
      <c r="M108" s="28"/>
    </row>
    <row r="109" spans="1:13" s="2" customFormat="1" ht="39.75" customHeight="1">
      <c r="A109" s="4">
        <v>1371</v>
      </c>
      <c r="B109" s="5" t="s">
        <v>119</v>
      </c>
      <c r="C109" s="4"/>
      <c r="D109" s="6">
        <f>SUM(E109,F109)</f>
        <v>0</v>
      </c>
      <c r="E109" s="6"/>
      <c r="F109" s="6" t="s">
        <v>17</v>
      </c>
      <c r="G109" s="6">
        <f>SUM(H109,I109)</f>
        <v>0</v>
      </c>
      <c r="H109" s="6"/>
      <c r="I109" s="6" t="s">
        <v>17</v>
      </c>
      <c r="J109" s="6">
        <f>SUM(K109,L109)</f>
        <v>0</v>
      </c>
      <c r="K109" s="6"/>
      <c r="L109" s="7" t="s">
        <v>17</v>
      </c>
      <c r="M109" s="28"/>
    </row>
    <row r="110" spans="1:13" s="2" customFormat="1" ht="39.75" customHeight="1">
      <c r="A110" s="4">
        <v>1372</v>
      </c>
      <c r="B110" s="5" t="s">
        <v>120</v>
      </c>
      <c r="C110" s="4"/>
      <c r="D110" s="6">
        <f>SUM(E110,F110)</f>
        <v>0</v>
      </c>
      <c r="E110" s="6"/>
      <c r="F110" s="6" t="s">
        <v>17</v>
      </c>
      <c r="G110" s="6">
        <f>SUM(H110,I110)</f>
        <v>0</v>
      </c>
      <c r="H110" s="6"/>
      <c r="I110" s="6" t="s">
        <v>17</v>
      </c>
      <c r="J110" s="6">
        <f>SUM(K110,L110)</f>
        <v>0</v>
      </c>
      <c r="K110" s="6"/>
      <c r="L110" s="7" t="s">
        <v>17</v>
      </c>
      <c r="M110" s="28"/>
    </row>
    <row r="111" spans="1:13" s="2" customFormat="1" ht="34.5" customHeight="1">
      <c r="A111" s="4">
        <v>1380</v>
      </c>
      <c r="B111" s="5" t="s">
        <v>121</v>
      </c>
      <c r="C111" s="4" t="s">
        <v>122</v>
      </c>
      <c r="D111" s="6">
        <f>SUM(D112,D113)</f>
        <v>0</v>
      </c>
      <c r="E111" s="6" t="s">
        <v>17</v>
      </c>
      <c r="F111" s="6">
        <f>SUM(F112,F113)</f>
        <v>0</v>
      </c>
      <c r="G111" s="6">
        <f>SUM(G112,G113)</f>
        <v>0</v>
      </c>
      <c r="H111" s="6" t="s">
        <v>17</v>
      </c>
      <c r="I111" s="6">
        <f>SUM(I112,I113)</f>
        <v>0</v>
      </c>
      <c r="J111" s="6">
        <f>SUM(J112,J113)</f>
        <v>0</v>
      </c>
      <c r="K111" s="6" t="s">
        <v>17</v>
      </c>
      <c r="L111" s="7">
        <f>SUM(L112,L113)</f>
        <v>0</v>
      </c>
      <c r="M111" s="28"/>
    </row>
    <row r="112" spans="1:13" s="2" customFormat="1" ht="39.75" customHeight="1">
      <c r="A112" s="4">
        <v>1381</v>
      </c>
      <c r="B112" s="5" t="s">
        <v>123</v>
      </c>
      <c r="C112" s="4"/>
      <c r="D112" s="6">
        <f>SUM(E112,F112)</f>
        <v>0</v>
      </c>
      <c r="E112" s="6" t="s">
        <v>17</v>
      </c>
      <c r="F112" s="6"/>
      <c r="G112" s="6">
        <f>SUM(H112,I112)</f>
        <v>0</v>
      </c>
      <c r="H112" s="6" t="s">
        <v>17</v>
      </c>
      <c r="I112" s="6"/>
      <c r="J112" s="6">
        <f>SUM(K112,L112)</f>
        <v>0</v>
      </c>
      <c r="K112" s="6" t="s">
        <v>17</v>
      </c>
      <c r="L112" s="7"/>
      <c r="M112" s="28"/>
    </row>
    <row r="113" spans="1:13" s="2" customFormat="1" ht="39.75" customHeight="1">
      <c r="A113" s="4">
        <v>1382</v>
      </c>
      <c r="B113" s="5" t="s">
        <v>124</v>
      </c>
      <c r="C113" s="4"/>
      <c r="D113" s="6">
        <f>SUM(E113,F113)</f>
        <v>0</v>
      </c>
      <c r="E113" s="6" t="s">
        <v>17</v>
      </c>
      <c r="F113" s="6"/>
      <c r="G113" s="6">
        <f>SUM(H113,I113)</f>
        <v>0</v>
      </c>
      <c r="H113" s="6" t="s">
        <v>17</v>
      </c>
      <c r="I113" s="6"/>
      <c r="J113" s="6">
        <f>SUM(K113,L113)</f>
        <v>0</v>
      </c>
      <c r="K113" s="6" t="s">
        <v>17</v>
      </c>
      <c r="L113" s="7"/>
      <c r="M113" s="28"/>
    </row>
    <row r="114" spans="1:13" s="2" customFormat="1" ht="31.5" customHeight="1">
      <c r="A114" s="4">
        <v>1390</v>
      </c>
      <c r="B114" s="5" t="s">
        <v>570</v>
      </c>
      <c r="C114" s="4" t="s">
        <v>125</v>
      </c>
      <c r="D114" s="6">
        <f>SUM(D115,D117)</f>
        <v>0</v>
      </c>
      <c r="E114" s="6">
        <f>SUM(E115:E117)</f>
        <v>0</v>
      </c>
      <c r="F114" s="6">
        <f>SUM(F115:F117)</f>
        <v>180000</v>
      </c>
      <c r="G114" s="6">
        <f>SUM(G115,G117)</f>
        <v>0</v>
      </c>
      <c r="H114" s="6">
        <f>SUM(H115:H117)</f>
        <v>0</v>
      </c>
      <c r="I114" s="6">
        <f>SUM(I115:I117)</f>
        <v>160000</v>
      </c>
      <c r="J114" s="6">
        <f>SUM(J115,J117)</f>
        <v>0</v>
      </c>
      <c r="K114" s="6">
        <f>SUM(K115:K117)</f>
        <v>0</v>
      </c>
      <c r="L114" s="7">
        <f>SUM(L115:L117)</f>
        <v>160000</v>
      </c>
      <c r="M114" s="28"/>
    </row>
    <row r="115" spans="1:13" s="2" customFormat="1" ht="28.5" customHeight="1">
      <c r="A115" s="4">
        <v>1391</v>
      </c>
      <c r="B115" s="5" t="s">
        <v>569</v>
      </c>
      <c r="C115" s="4"/>
      <c r="D115" s="6">
        <f>SUM(E115,F115)</f>
        <v>0</v>
      </c>
      <c r="E115" s="6" t="s">
        <v>17</v>
      </c>
      <c r="F115" s="6"/>
      <c r="G115" s="6">
        <f>SUM(H115,I115)</f>
        <v>0</v>
      </c>
      <c r="H115" s="6" t="s">
        <v>17</v>
      </c>
      <c r="I115" s="6">
        <v>0</v>
      </c>
      <c r="J115" s="6">
        <f>SUM(K115,L115)</f>
        <v>0</v>
      </c>
      <c r="K115" s="6" t="s">
        <v>17</v>
      </c>
      <c r="L115" s="7">
        <v>0</v>
      </c>
      <c r="M115" s="28"/>
    </row>
    <row r="116" spans="1:13" s="2" customFormat="1" ht="30" customHeight="1">
      <c r="A116" s="4">
        <v>1392</v>
      </c>
      <c r="B116" s="5" t="s">
        <v>126</v>
      </c>
      <c r="C116" s="4"/>
      <c r="D116" s="6">
        <f>SUM(E116,F116)</f>
        <v>180000</v>
      </c>
      <c r="E116" s="6" t="s">
        <v>17</v>
      </c>
      <c r="F116" s="6">
        <v>180000</v>
      </c>
      <c r="G116" s="6">
        <f>SUM(H116,I116)</f>
        <v>160000</v>
      </c>
      <c r="H116" s="6" t="s">
        <v>17</v>
      </c>
      <c r="I116" s="6">
        <v>160000</v>
      </c>
      <c r="J116" s="6">
        <f>SUM(K116,L116)</f>
        <v>160000</v>
      </c>
      <c r="K116" s="6" t="s">
        <v>17</v>
      </c>
      <c r="L116" s="7">
        <v>160000</v>
      </c>
      <c r="M116" s="28"/>
    </row>
    <row r="117" spans="1:13" s="2" customFormat="1" ht="39.75" customHeight="1">
      <c r="A117" s="4">
        <v>1393</v>
      </c>
      <c r="B117" s="5" t="s">
        <v>127</v>
      </c>
      <c r="C117" s="4"/>
      <c r="D117" s="6">
        <f>SUM(E117,F117)</f>
        <v>0</v>
      </c>
      <c r="E117" s="6"/>
      <c r="F117" s="6"/>
      <c r="G117" s="6">
        <f>SUM(H117,I117)</f>
        <v>0</v>
      </c>
      <c r="H117" s="6"/>
      <c r="I117" s="6"/>
      <c r="J117" s="6">
        <f>SUM(K117,L117)</f>
        <v>0</v>
      </c>
      <c r="K117" s="6"/>
      <c r="L117" s="7"/>
      <c r="M117" s="28"/>
    </row>
    <row r="120" spans="2:6" ht="22.5" customHeight="1">
      <c r="B120" s="27" t="s">
        <v>679</v>
      </c>
      <c r="C120" s="27"/>
      <c r="D120" s="27"/>
      <c r="E120" s="27" t="s">
        <v>680</v>
      </c>
      <c r="F120" s="27"/>
    </row>
    <row r="121" spans="2:6" ht="16.5" customHeight="1">
      <c r="B121" s="27"/>
      <c r="C121" s="27"/>
      <c r="D121" s="27"/>
      <c r="E121" s="27" t="s">
        <v>651</v>
      </c>
      <c r="F121" s="27"/>
    </row>
    <row r="123" spans="1:2" ht="22.5" customHeight="1">
      <c r="A123" s="26" t="s">
        <v>653</v>
      </c>
      <c r="B123" s="27" t="s">
        <v>654</v>
      </c>
    </row>
  </sheetData>
  <sheetProtection/>
  <mergeCells count="13">
    <mergeCell ref="J1:M1"/>
    <mergeCell ref="J2:M2"/>
    <mergeCell ref="G7:I7"/>
    <mergeCell ref="D7:F7"/>
    <mergeCell ref="J7:L7"/>
    <mergeCell ref="M7:M9"/>
    <mergeCell ref="A3:M3"/>
    <mergeCell ref="L6:M6"/>
    <mergeCell ref="E8:F8"/>
    <mergeCell ref="H8:I8"/>
    <mergeCell ref="K8:L8"/>
    <mergeCell ref="A4:K4"/>
    <mergeCell ref="B7:B9"/>
  </mergeCells>
  <printOptions/>
  <pageMargins left="0" right="0" top="0" bottom="0" header="0" footer="0"/>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N233"/>
  <sheetViews>
    <sheetView zoomScaleSheetLayoutView="100" zoomScalePageLayoutView="0" workbookViewId="0" topLeftCell="A223">
      <selection activeCell="F235" sqref="F235"/>
    </sheetView>
  </sheetViews>
  <sheetFormatPr defaultColWidth="9.140625" defaultRowHeight="15" customHeight="1"/>
  <cols>
    <col min="1" max="1" width="6.7109375" style="1" customWidth="1"/>
    <col min="2" max="2" width="37.8515625" style="1" customWidth="1"/>
    <col min="3" max="3" width="5.57421875" style="1" customWidth="1"/>
    <col min="4" max="4" width="5.7109375" style="1" customWidth="1"/>
    <col min="5" max="5" width="6.00390625" style="1" customWidth="1"/>
    <col min="6" max="6" width="13.421875" style="1" customWidth="1"/>
    <col min="7" max="7" width="11.57421875" style="1" customWidth="1"/>
    <col min="8" max="8" width="12.28125" style="1" customWidth="1"/>
    <col min="9" max="9" width="12.8515625" style="1" customWidth="1"/>
    <col min="10" max="10" width="11.8515625" style="1" customWidth="1"/>
    <col min="11" max="11" width="11.7109375" style="1" customWidth="1"/>
    <col min="12" max="12" width="13.57421875" style="1" customWidth="1"/>
    <col min="13" max="13" width="14.421875" style="1" customWidth="1"/>
    <col min="14" max="14" width="13.8515625" style="1" customWidth="1"/>
    <col min="15" max="16384" width="9.140625" style="1" customWidth="1"/>
  </cols>
  <sheetData>
    <row r="1" spans="1:14" ht="27.75" customHeight="1">
      <c r="A1" s="55"/>
      <c r="B1" s="55"/>
      <c r="C1" s="55"/>
      <c r="D1" s="55"/>
      <c r="E1" s="55"/>
      <c r="F1" s="55"/>
      <c r="G1" s="55"/>
      <c r="H1" s="55"/>
      <c r="I1" s="55"/>
      <c r="J1" s="55"/>
      <c r="K1" s="55"/>
      <c r="L1" s="39" t="s">
        <v>510</v>
      </c>
      <c r="M1" s="40"/>
      <c r="N1" s="41"/>
    </row>
    <row r="2" spans="1:14" ht="65.25" customHeight="1">
      <c r="A2" s="56"/>
      <c r="B2" s="56"/>
      <c r="C2" s="56"/>
      <c r="D2" s="56"/>
      <c r="E2" s="56"/>
      <c r="F2" s="56"/>
      <c r="G2" s="56"/>
      <c r="H2" s="56"/>
      <c r="I2" s="56"/>
      <c r="J2" s="56"/>
      <c r="K2" s="56"/>
      <c r="L2" s="42" t="s">
        <v>678</v>
      </c>
      <c r="M2" s="43"/>
      <c r="N2" s="44"/>
    </row>
    <row r="3" spans="1:14" ht="35.25" customHeight="1">
      <c r="A3" s="57" t="s">
        <v>672</v>
      </c>
      <c r="B3" s="58"/>
      <c r="C3" s="58"/>
      <c r="D3" s="58"/>
      <c r="E3" s="58"/>
      <c r="F3" s="58"/>
      <c r="G3" s="58"/>
      <c r="H3" s="58"/>
      <c r="I3" s="58"/>
      <c r="J3" s="58"/>
      <c r="K3" s="58"/>
      <c r="L3" s="58"/>
      <c r="M3" s="58"/>
      <c r="N3" s="59"/>
    </row>
    <row r="4" spans="1:13" ht="21" customHeight="1">
      <c r="A4" s="52" t="s">
        <v>673</v>
      </c>
      <c r="B4" s="53"/>
      <c r="C4" s="53"/>
      <c r="D4" s="53"/>
      <c r="E4" s="53"/>
      <c r="F4" s="53"/>
      <c r="G4" s="53"/>
      <c r="H4" s="53"/>
      <c r="I4" s="53"/>
      <c r="J4" s="53"/>
      <c r="K4" s="53"/>
      <c r="L4" s="53"/>
      <c r="M4" s="54"/>
    </row>
    <row r="6" ht="6" customHeight="1"/>
    <row r="7" spans="1:14" ht="15" customHeight="1">
      <c r="A7" s="3"/>
      <c r="B7" s="3"/>
      <c r="C7" s="3"/>
      <c r="D7" s="3"/>
      <c r="E7" s="3"/>
      <c r="F7" s="3"/>
      <c r="G7" s="3"/>
      <c r="H7" s="3"/>
      <c r="I7" s="3"/>
      <c r="J7" s="3"/>
      <c r="K7" s="3"/>
      <c r="L7" s="3"/>
      <c r="M7" s="60" t="s">
        <v>508</v>
      </c>
      <c r="N7" s="61"/>
    </row>
    <row r="8" spans="1:14" ht="31.5" customHeight="1">
      <c r="A8" s="10"/>
      <c r="B8" s="10"/>
      <c r="C8" s="10"/>
      <c r="D8" s="10"/>
      <c r="E8" s="10"/>
      <c r="F8" s="48" t="s">
        <v>655</v>
      </c>
      <c r="G8" s="48"/>
      <c r="H8" s="48"/>
      <c r="I8" s="45" t="s">
        <v>674</v>
      </c>
      <c r="J8" s="46"/>
      <c r="K8" s="47"/>
      <c r="L8" s="48" t="s">
        <v>0</v>
      </c>
      <c r="M8" s="48"/>
      <c r="N8" s="48"/>
    </row>
    <row r="9" spans="1:14" ht="39.75" customHeight="1">
      <c r="A9" s="9" t="s">
        <v>1</v>
      </c>
      <c r="B9" s="12" t="s">
        <v>128</v>
      </c>
      <c r="C9" s="11" t="s">
        <v>129</v>
      </c>
      <c r="D9" s="11" t="s">
        <v>130</v>
      </c>
      <c r="E9" s="11" t="s">
        <v>131</v>
      </c>
      <c r="F9" s="9" t="s">
        <v>3</v>
      </c>
      <c r="G9" s="31" t="s">
        <v>132</v>
      </c>
      <c r="H9" s="32"/>
      <c r="I9" s="9" t="s">
        <v>3</v>
      </c>
      <c r="J9" s="31" t="s">
        <v>4</v>
      </c>
      <c r="K9" s="32"/>
      <c r="L9" s="10" t="s">
        <v>3</v>
      </c>
      <c r="M9" s="33" t="s">
        <v>4</v>
      </c>
      <c r="N9" s="34"/>
    </row>
    <row r="10" spans="1:14" ht="33" customHeight="1">
      <c r="A10" s="9" t="s">
        <v>5</v>
      </c>
      <c r="B10" s="9"/>
      <c r="C10" s="9"/>
      <c r="D10" s="9"/>
      <c r="E10" s="9"/>
      <c r="F10" s="9" t="s">
        <v>133</v>
      </c>
      <c r="G10" s="11" t="s">
        <v>11</v>
      </c>
      <c r="H10" s="11" t="s">
        <v>134</v>
      </c>
      <c r="I10" s="9" t="s">
        <v>135</v>
      </c>
      <c r="J10" s="11" t="s">
        <v>11</v>
      </c>
      <c r="K10" s="11" t="s">
        <v>134</v>
      </c>
      <c r="L10" s="10" t="s">
        <v>136</v>
      </c>
      <c r="M10" s="11" t="s">
        <v>11</v>
      </c>
      <c r="N10" s="11" t="s">
        <v>134</v>
      </c>
    </row>
    <row r="11" spans="1:14" ht="15" customHeight="1">
      <c r="A11" s="8">
        <v>1</v>
      </c>
      <c r="B11" s="8">
        <v>2</v>
      </c>
      <c r="C11" s="8">
        <v>3</v>
      </c>
      <c r="D11" s="8">
        <v>4</v>
      </c>
      <c r="E11" s="8">
        <v>5</v>
      </c>
      <c r="F11" s="8">
        <v>6</v>
      </c>
      <c r="G11" s="8">
        <v>7</v>
      </c>
      <c r="H11" s="8">
        <v>8</v>
      </c>
      <c r="I11" s="8">
        <v>9</v>
      </c>
      <c r="J11" s="8">
        <v>10</v>
      </c>
      <c r="K11" s="8">
        <v>11</v>
      </c>
      <c r="L11" s="8">
        <v>12</v>
      </c>
      <c r="M11" s="8">
        <v>13</v>
      </c>
      <c r="N11" s="8">
        <v>14</v>
      </c>
    </row>
    <row r="12" spans="1:14" s="2" customFormat="1" ht="39.75" customHeight="1">
      <c r="A12" s="24">
        <v>2000</v>
      </c>
      <c r="B12" s="25" t="s">
        <v>137</v>
      </c>
      <c r="C12" s="24" t="s">
        <v>17</v>
      </c>
      <c r="D12" s="24" t="s">
        <v>17</v>
      </c>
      <c r="E12" s="24" t="s">
        <v>17</v>
      </c>
      <c r="F12" s="22">
        <f aca="true" t="shared" si="0" ref="F12:N12">SUM(F13,F37,F48,F68,F111,F124,F137,F159,F182,F204,F225)</f>
        <v>1090088.3</v>
      </c>
      <c r="G12" s="22">
        <f t="shared" si="0"/>
        <v>914316.3</v>
      </c>
      <c r="H12" s="22">
        <f t="shared" si="0"/>
        <v>355772</v>
      </c>
      <c r="I12" s="22">
        <v>880396.8</v>
      </c>
      <c r="J12" s="22">
        <v>544624.8</v>
      </c>
      <c r="K12" s="22">
        <f t="shared" si="0"/>
        <v>335772</v>
      </c>
      <c r="L12" s="22">
        <f t="shared" si="0"/>
        <v>750872.6000000001</v>
      </c>
      <c r="M12" s="22">
        <f t="shared" si="0"/>
        <v>617439.6</v>
      </c>
      <c r="N12" s="22">
        <f t="shared" si="0"/>
        <v>293433</v>
      </c>
    </row>
    <row r="13" spans="1:14" s="2" customFormat="1" ht="39.75" customHeight="1">
      <c r="A13" s="4">
        <v>2100</v>
      </c>
      <c r="B13" s="5" t="s">
        <v>138</v>
      </c>
      <c r="C13" s="4" t="s">
        <v>139</v>
      </c>
      <c r="D13" s="4" t="s">
        <v>140</v>
      </c>
      <c r="E13" s="4" t="s">
        <v>140</v>
      </c>
      <c r="F13" s="6">
        <f aca="true" t="shared" si="1" ref="F13:N13">SUM(F14,F18,F21,F25,F27,F29,F31,F33)</f>
        <v>274217</v>
      </c>
      <c r="G13" s="6">
        <f t="shared" si="1"/>
        <v>253887</v>
      </c>
      <c r="H13" s="6">
        <f t="shared" si="1"/>
        <v>20330</v>
      </c>
      <c r="I13" s="6">
        <f t="shared" si="1"/>
        <v>190495</v>
      </c>
      <c r="J13" s="6">
        <f t="shared" si="1"/>
        <v>170165</v>
      </c>
      <c r="K13" s="6">
        <f t="shared" si="1"/>
        <v>20330</v>
      </c>
      <c r="L13" s="6">
        <f t="shared" si="1"/>
        <v>168328.80000000002</v>
      </c>
      <c r="M13" s="6">
        <f t="shared" si="1"/>
        <v>155525.80000000002</v>
      </c>
      <c r="N13" s="6">
        <f t="shared" si="1"/>
        <v>12803</v>
      </c>
    </row>
    <row r="14" spans="1:14" s="2" customFormat="1" ht="39.75" customHeight="1">
      <c r="A14" s="4">
        <v>2110</v>
      </c>
      <c r="B14" s="5" t="s">
        <v>142</v>
      </c>
      <c r="C14" s="4" t="s">
        <v>139</v>
      </c>
      <c r="D14" s="4" t="s">
        <v>139</v>
      </c>
      <c r="E14" s="4" t="s">
        <v>140</v>
      </c>
      <c r="F14" s="6">
        <f aca="true" t="shared" si="2" ref="F14:N14">SUM(F15:F17)</f>
        <v>251918</v>
      </c>
      <c r="G14" s="6">
        <f t="shared" si="2"/>
        <v>234688</v>
      </c>
      <c r="H14" s="6">
        <f t="shared" si="2"/>
        <v>17230</v>
      </c>
      <c r="I14" s="6">
        <f t="shared" si="2"/>
        <v>169395</v>
      </c>
      <c r="J14" s="6">
        <f t="shared" si="2"/>
        <v>152165</v>
      </c>
      <c r="K14" s="6">
        <f t="shared" si="2"/>
        <v>17230</v>
      </c>
      <c r="L14" s="6">
        <f t="shared" si="2"/>
        <v>160973.7</v>
      </c>
      <c r="M14" s="6">
        <f t="shared" si="2"/>
        <v>149143.7</v>
      </c>
      <c r="N14" s="6">
        <f t="shared" si="2"/>
        <v>11830</v>
      </c>
    </row>
    <row r="15" spans="1:14" s="2" customFormat="1" ht="32.25" customHeight="1">
      <c r="A15" s="4">
        <v>2111</v>
      </c>
      <c r="B15" s="5" t="s">
        <v>143</v>
      </c>
      <c r="C15" s="4" t="s">
        <v>139</v>
      </c>
      <c r="D15" s="4" t="s">
        <v>139</v>
      </c>
      <c r="E15" s="4" t="s">
        <v>139</v>
      </c>
      <c r="F15" s="6">
        <f>SUM(G15,H15)</f>
        <v>251918</v>
      </c>
      <c r="G15" s="6">
        <v>234688</v>
      </c>
      <c r="H15" s="6">
        <v>17230</v>
      </c>
      <c r="I15" s="6">
        <f>SUM(J15,K15)</f>
        <v>169395</v>
      </c>
      <c r="J15" s="6">
        <v>152165</v>
      </c>
      <c r="K15" s="6">
        <v>17230</v>
      </c>
      <c r="L15" s="6">
        <f>SUM(M15,N15)</f>
        <v>160973.7</v>
      </c>
      <c r="M15" s="6">
        <v>149143.7</v>
      </c>
      <c r="N15" s="6">
        <v>11830</v>
      </c>
    </row>
    <row r="16" spans="1:14" s="2" customFormat="1" ht="31.5" customHeight="1">
      <c r="A16" s="4">
        <v>2112</v>
      </c>
      <c r="B16" s="5" t="s">
        <v>144</v>
      </c>
      <c r="C16" s="4" t="s">
        <v>139</v>
      </c>
      <c r="D16" s="4" t="s">
        <v>139</v>
      </c>
      <c r="E16" s="4" t="s">
        <v>145</v>
      </c>
      <c r="F16" s="6">
        <f>SUM(G16,H16)</f>
        <v>0</v>
      </c>
      <c r="G16" s="6"/>
      <c r="H16" s="6"/>
      <c r="I16" s="6">
        <f>SUM(J16,K16)</f>
        <v>0</v>
      </c>
      <c r="J16" s="6"/>
      <c r="K16" s="6"/>
      <c r="L16" s="6">
        <f>SUM(M16,N16)</f>
        <v>0</v>
      </c>
      <c r="M16" s="6"/>
      <c r="N16" s="6"/>
    </row>
    <row r="17" spans="1:14" s="2" customFormat="1" ht="24" customHeight="1">
      <c r="A17" s="4">
        <v>2113</v>
      </c>
      <c r="B17" s="5" t="s">
        <v>146</v>
      </c>
      <c r="C17" s="4" t="s">
        <v>139</v>
      </c>
      <c r="D17" s="4" t="s">
        <v>139</v>
      </c>
      <c r="E17" s="4" t="s">
        <v>147</v>
      </c>
      <c r="F17" s="6">
        <f>SUM(G17,H17)</f>
        <v>0</v>
      </c>
      <c r="G17" s="6"/>
      <c r="H17" s="6"/>
      <c r="I17" s="6">
        <f>SUM(J17,K17)</f>
        <v>0</v>
      </c>
      <c r="J17" s="6"/>
      <c r="K17" s="6"/>
      <c r="L17" s="6">
        <f>SUM(M17,N17)</f>
        <v>0</v>
      </c>
      <c r="M17" s="6"/>
      <c r="N17" s="6"/>
    </row>
    <row r="18" spans="1:14" s="2" customFormat="1" ht="25.5" customHeight="1">
      <c r="A18" s="4">
        <v>2120</v>
      </c>
      <c r="B18" s="5" t="s">
        <v>148</v>
      </c>
      <c r="C18" s="4" t="s">
        <v>139</v>
      </c>
      <c r="D18" s="4" t="s">
        <v>145</v>
      </c>
      <c r="E18" s="4" t="s">
        <v>140</v>
      </c>
      <c r="F18" s="6">
        <f aca="true" t="shared" si="3" ref="F18:N18">SUM(F19:F20)</f>
        <v>0</v>
      </c>
      <c r="G18" s="6">
        <f t="shared" si="3"/>
        <v>0</v>
      </c>
      <c r="H18" s="6">
        <f t="shared" si="3"/>
        <v>0</v>
      </c>
      <c r="I18" s="6">
        <f t="shared" si="3"/>
        <v>0</v>
      </c>
      <c r="J18" s="6">
        <f t="shared" si="3"/>
        <v>0</v>
      </c>
      <c r="K18" s="6">
        <f t="shared" si="3"/>
        <v>0</v>
      </c>
      <c r="L18" s="6">
        <f t="shared" si="3"/>
        <v>0</v>
      </c>
      <c r="M18" s="6">
        <f t="shared" si="3"/>
        <v>0</v>
      </c>
      <c r="N18" s="6">
        <f t="shared" si="3"/>
        <v>0</v>
      </c>
    </row>
    <row r="19" spans="1:14" s="2" customFormat="1" ht="27.75" customHeight="1">
      <c r="A19" s="4">
        <v>2121</v>
      </c>
      <c r="B19" s="5" t="s">
        <v>149</v>
      </c>
      <c r="C19" s="4" t="s">
        <v>139</v>
      </c>
      <c r="D19" s="4" t="s">
        <v>145</v>
      </c>
      <c r="E19" s="4" t="s">
        <v>139</v>
      </c>
      <c r="F19" s="6">
        <f>SUM(G19,H19)</f>
        <v>0</v>
      </c>
      <c r="G19" s="6"/>
      <c r="H19" s="6"/>
      <c r="I19" s="6">
        <f>SUM(J19,K19)</f>
        <v>0</v>
      </c>
      <c r="J19" s="6"/>
      <c r="K19" s="6"/>
      <c r="L19" s="6">
        <f>SUM(M19,N19)</f>
        <v>0</v>
      </c>
      <c r="M19" s="6"/>
      <c r="N19" s="6"/>
    </row>
    <row r="20" spans="1:14" s="2" customFormat="1" ht="39.75" customHeight="1">
      <c r="A20" s="4">
        <v>2122</v>
      </c>
      <c r="B20" s="5" t="s">
        <v>150</v>
      </c>
      <c r="C20" s="4" t="s">
        <v>139</v>
      </c>
      <c r="D20" s="4" t="s">
        <v>145</v>
      </c>
      <c r="E20" s="4" t="s">
        <v>145</v>
      </c>
      <c r="F20" s="6">
        <f>SUM(G20,H20)</f>
        <v>0</v>
      </c>
      <c r="G20" s="6"/>
      <c r="H20" s="6"/>
      <c r="I20" s="6">
        <f>SUM(J20,K20)</f>
        <v>0</v>
      </c>
      <c r="J20" s="6"/>
      <c r="K20" s="6"/>
      <c r="L20" s="6">
        <f>SUM(M20,N20)</f>
        <v>0</v>
      </c>
      <c r="M20" s="6"/>
      <c r="N20" s="6"/>
    </row>
    <row r="21" spans="1:14" s="2" customFormat="1" ht="30" customHeight="1">
      <c r="A21" s="4">
        <v>2130</v>
      </c>
      <c r="B21" s="5" t="s">
        <v>151</v>
      </c>
      <c r="C21" s="4" t="s">
        <v>139</v>
      </c>
      <c r="D21" s="4" t="s">
        <v>147</v>
      </c>
      <c r="E21" s="4" t="s">
        <v>140</v>
      </c>
      <c r="F21" s="6">
        <f aca="true" t="shared" si="4" ref="F21:N21">SUM(F22:F24)</f>
        <v>3799</v>
      </c>
      <c r="G21" s="6">
        <f t="shared" si="4"/>
        <v>3799</v>
      </c>
      <c r="H21" s="6">
        <f t="shared" si="4"/>
        <v>0</v>
      </c>
      <c r="I21" s="6">
        <f t="shared" si="4"/>
        <v>2600</v>
      </c>
      <c r="J21" s="6">
        <f t="shared" si="4"/>
        <v>2600</v>
      </c>
      <c r="K21" s="6">
        <f t="shared" si="4"/>
        <v>0</v>
      </c>
      <c r="L21" s="6">
        <f t="shared" si="4"/>
        <v>1880.9</v>
      </c>
      <c r="M21" s="6">
        <f t="shared" si="4"/>
        <v>1880.9</v>
      </c>
      <c r="N21" s="6">
        <f t="shared" si="4"/>
        <v>0</v>
      </c>
    </row>
    <row r="22" spans="1:14" s="2" customFormat="1" ht="30.75" customHeight="1">
      <c r="A22" s="4">
        <v>2131</v>
      </c>
      <c r="B22" s="5" t="s">
        <v>152</v>
      </c>
      <c r="C22" s="4" t="s">
        <v>139</v>
      </c>
      <c r="D22" s="4" t="s">
        <v>147</v>
      </c>
      <c r="E22" s="4" t="s">
        <v>139</v>
      </c>
      <c r="F22" s="6">
        <f>SUM(G22,H22)</f>
        <v>0</v>
      </c>
      <c r="G22" s="6"/>
      <c r="H22" s="6"/>
      <c r="I22" s="6">
        <f>SUM(J22,K22)</f>
        <v>0</v>
      </c>
      <c r="J22" s="6"/>
      <c r="K22" s="6"/>
      <c r="L22" s="6">
        <f>SUM(M22,N22)</f>
        <v>0</v>
      </c>
      <c r="M22" s="6"/>
      <c r="N22" s="6"/>
    </row>
    <row r="23" spans="1:14" s="2" customFormat="1" ht="30.75" customHeight="1">
      <c r="A23" s="4">
        <v>2132</v>
      </c>
      <c r="B23" s="5" t="s">
        <v>153</v>
      </c>
      <c r="C23" s="4" t="s">
        <v>139</v>
      </c>
      <c r="D23" s="4" t="s">
        <v>147</v>
      </c>
      <c r="E23" s="4" t="s">
        <v>145</v>
      </c>
      <c r="F23" s="6">
        <f>SUM(G23,H23)</f>
        <v>0</v>
      </c>
      <c r="G23" s="6"/>
      <c r="H23" s="6"/>
      <c r="I23" s="6">
        <f>SUM(J23,K23)</f>
        <v>0</v>
      </c>
      <c r="J23" s="6"/>
      <c r="K23" s="6"/>
      <c r="L23" s="6">
        <f>SUM(M23,N23)</f>
        <v>0</v>
      </c>
      <c r="M23" s="6"/>
      <c r="N23" s="6"/>
    </row>
    <row r="24" spans="1:14" s="2" customFormat="1" ht="23.25" customHeight="1">
      <c r="A24" s="4">
        <v>2133</v>
      </c>
      <c r="B24" s="5" t="s">
        <v>154</v>
      </c>
      <c r="C24" s="4" t="s">
        <v>139</v>
      </c>
      <c r="D24" s="4" t="s">
        <v>147</v>
      </c>
      <c r="E24" s="4" t="s">
        <v>147</v>
      </c>
      <c r="F24" s="6">
        <f>SUM(G24,H24)</f>
        <v>3799</v>
      </c>
      <c r="G24" s="6">
        <v>3799</v>
      </c>
      <c r="H24" s="6"/>
      <c r="I24" s="6">
        <f>SUM(J24,K24)</f>
        <v>2600</v>
      </c>
      <c r="J24" s="6">
        <v>2600</v>
      </c>
      <c r="K24" s="6"/>
      <c r="L24" s="6">
        <f>SUM(M24,N24)</f>
        <v>1880.9</v>
      </c>
      <c r="M24" s="6">
        <v>1880.9</v>
      </c>
      <c r="N24" s="6">
        <v>0</v>
      </c>
    </row>
    <row r="25" spans="1:14" s="2" customFormat="1" ht="26.25" customHeight="1">
      <c r="A25" s="4">
        <v>2140</v>
      </c>
      <c r="B25" s="5" t="s">
        <v>571</v>
      </c>
      <c r="C25" s="4" t="s">
        <v>139</v>
      </c>
      <c r="D25" s="4" t="s">
        <v>155</v>
      </c>
      <c r="E25" s="4" t="s">
        <v>140</v>
      </c>
      <c r="F25" s="6">
        <f aca="true" t="shared" si="5" ref="F25:L25">SUM(F26)</f>
        <v>0</v>
      </c>
      <c r="G25" s="6"/>
      <c r="H25" s="6"/>
      <c r="I25" s="6">
        <f t="shared" si="5"/>
        <v>0</v>
      </c>
      <c r="J25" s="6"/>
      <c r="K25" s="6"/>
      <c r="L25" s="6">
        <f t="shared" si="5"/>
        <v>0</v>
      </c>
      <c r="M25" s="6"/>
      <c r="N25" s="6"/>
    </row>
    <row r="26" spans="1:14" s="2" customFormat="1" ht="33" customHeight="1">
      <c r="A26" s="4">
        <v>2141</v>
      </c>
      <c r="B26" s="5" t="s">
        <v>156</v>
      </c>
      <c r="C26" s="4" t="s">
        <v>139</v>
      </c>
      <c r="D26" s="4" t="s">
        <v>155</v>
      </c>
      <c r="E26" s="4" t="s">
        <v>139</v>
      </c>
      <c r="F26" s="6">
        <f>SUM(G26,H26)</f>
        <v>0</v>
      </c>
      <c r="G26" s="6"/>
      <c r="H26" s="6"/>
      <c r="I26" s="6">
        <f>SUM(J26,K26)</f>
        <v>0</v>
      </c>
      <c r="J26" s="6"/>
      <c r="K26" s="6"/>
      <c r="L26" s="6">
        <f>SUM(M26,N26)</f>
        <v>0</v>
      </c>
      <c r="M26" s="6"/>
      <c r="N26" s="6"/>
    </row>
    <row r="27" spans="1:14" s="2" customFormat="1" ht="39.75" customHeight="1">
      <c r="A27" s="4">
        <v>2150</v>
      </c>
      <c r="B27" s="5" t="s">
        <v>572</v>
      </c>
      <c r="C27" s="4" t="s">
        <v>139</v>
      </c>
      <c r="D27" s="4" t="s">
        <v>157</v>
      </c>
      <c r="E27" s="4" t="s">
        <v>140</v>
      </c>
      <c r="F27" s="6">
        <f aca="true" t="shared" si="6" ref="F27:N27">SUM(F28)</f>
        <v>0</v>
      </c>
      <c r="G27" s="6">
        <f t="shared" si="6"/>
        <v>0</v>
      </c>
      <c r="H27" s="6">
        <f t="shared" si="6"/>
        <v>0</v>
      </c>
      <c r="I27" s="6">
        <f t="shared" si="6"/>
        <v>0</v>
      </c>
      <c r="J27" s="6">
        <f t="shared" si="6"/>
        <v>0</v>
      </c>
      <c r="K27" s="6">
        <f t="shared" si="6"/>
        <v>0</v>
      </c>
      <c r="L27" s="6">
        <f t="shared" si="6"/>
        <v>0</v>
      </c>
      <c r="M27" s="6">
        <f t="shared" si="6"/>
        <v>0</v>
      </c>
      <c r="N27" s="6">
        <f t="shared" si="6"/>
        <v>0</v>
      </c>
    </row>
    <row r="28" spans="1:14" s="2" customFormat="1" ht="39.75" customHeight="1">
      <c r="A28" s="4">
        <v>2151</v>
      </c>
      <c r="B28" s="5" t="s">
        <v>158</v>
      </c>
      <c r="C28" s="4" t="s">
        <v>139</v>
      </c>
      <c r="D28" s="4" t="s">
        <v>157</v>
      </c>
      <c r="E28" s="4" t="s">
        <v>139</v>
      </c>
      <c r="F28" s="6">
        <f>SUM(G28,H28)</f>
        <v>0</v>
      </c>
      <c r="G28" s="6"/>
      <c r="H28" s="6"/>
      <c r="I28" s="6">
        <f>SUM(J28,K28)</f>
        <v>0</v>
      </c>
      <c r="J28" s="6"/>
      <c r="K28" s="6"/>
      <c r="L28" s="6">
        <f>SUM(M28,N28)</f>
        <v>0</v>
      </c>
      <c r="M28" s="6"/>
      <c r="N28" s="6"/>
    </row>
    <row r="29" spans="1:14" s="2" customFormat="1" ht="41.25" customHeight="1">
      <c r="A29" s="4">
        <v>2160</v>
      </c>
      <c r="B29" s="5" t="s">
        <v>573</v>
      </c>
      <c r="C29" s="4" t="s">
        <v>139</v>
      </c>
      <c r="D29" s="4" t="s">
        <v>159</v>
      </c>
      <c r="E29" s="4" t="s">
        <v>140</v>
      </c>
      <c r="F29" s="6">
        <f aca="true" t="shared" si="7" ref="F29:N29">SUM(F30)</f>
        <v>18500</v>
      </c>
      <c r="G29" s="6">
        <f t="shared" si="7"/>
        <v>15400</v>
      </c>
      <c r="H29" s="6">
        <f t="shared" si="7"/>
        <v>3100</v>
      </c>
      <c r="I29" s="6">
        <f t="shared" si="7"/>
        <v>18500</v>
      </c>
      <c r="J29" s="6">
        <v>15400</v>
      </c>
      <c r="K29" s="6">
        <v>3100</v>
      </c>
      <c r="L29" s="6">
        <v>5474.2</v>
      </c>
      <c r="M29" s="6">
        <v>4501.2</v>
      </c>
      <c r="N29" s="6">
        <f t="shared" si="7"/>
        <v>973</v>
      </c>
    </row>
    <row r="30" spans="1:14" s="2" customFormat="1" ht="39.75" customHeight="1">
      <c r="A30" s="4">
        <v>2161</v>
      </c>
      <c r="B30" s="5" t="s">
        <v>160</v>
      </c>
      <c r="C30" s="4" t="s">
        <v>139</v>
      </c>
      <c r="D30" s="4" t="s">
        <v>159</v>
      </c>
      <c r="E30" s="4" t="s">
        <v>139</v>
      </c>
      <c r="F30" s="6">
        <f>SUM(G30,H30)</f>
        <v>18500</v>
      </c>
      <c r="G30" s="6">
        <v>15400</v>
      </c>
      <c r="H30" s="6">
        <v>3100</v>
      </c>
      <c r="I30" s="6">
        <f>SUM(J30,K30)</f>
        <v>18500</v>
      </c>
      <c r="J30" s="6">
        <v>15400</v>
      </c>
      <c r="K30" s="6">
        <v>3100</v>
      </c>
      <c r="L30" s="6">
        <f>SUM(M30,N30)</f>
        <v>5474.2</v>
      </c>
      <c r="M30" s="6">
        <v>4501.2</v>
      </c>
      <c r="N30" s="6">
        <v>973</v>
      </c>
    </row>
    <row r="31" spans="1:14" s="2" customFormat="1" ht="30.75" customHeight="1">
      <c r="A31" s="4">
        <v>2170</v>
      </c>
      <c r="B31" s="5" t="s">
        <v>574</v>
      </c>
      <c r="C31" s="4" t="s">
        <v>139</v>
      </c>
      <c r="D31" s="4" t="s">
        <v>162</v>
      </c>
      <c r="E31" s="4" t="s">
        <v>140</v>
      </c>
      <c r="F31" s="6">
        <f aca="true" t="shared" si="8" ref="F31:N31">SUM(F32)</f>
        <v>0</v>
      </c>
      <c r="G31" s="6">
        <f t="shared" si="8"/>
        <v>0</v>
      </c>
      <c r="H31" s="6">
        <f t="shared" si="8"/>
        <v>0</v>
      </c>
      <c r="I31" s="6">
        <f t="shared" si="8"/>
        <v>0</v>
      </c>
      <c r="J31" s="6">
        <f t="shared" si="8"/>
        <v>0</v>
      </c>
      <c r="K31" s="6">
        <f t="shared" si="8"/>
        <v>0</v>
      </c>
      <c r="L31" s="6">
        <f t="shared" si="8"/>
        <v>0</v>
      </c>
      <c r="M31" s="6">
        <f t="shared" si="8"/>
        <v>0</v>
      </c>
      <c r="N31" s="6">
        <f t="shared" si="8"/>
        <v>0</v>
      </c>
    </row>
    <row r="32" spans="1:14" s="2" customFormat="1" ht="31.5" customHeight="1">
      <c r="A32" s="4">
        <v>2171</v>
      </c>
      <c r="B32" s="5" t="s">
        <v>161</v>
      </c>
      <c r="C32" s="4" t="s">
        <v>139</v>
      </c>
      <c r="D32" s="4" t="s">
        <v>162</v>
      </c>
      <c r="E32" s="4" t="s">
        <v>139</v>
      </c>
      <c r="F32" s="6">
        <f>SUM(G32,H32)</f>
        <v>0</v>
      </c>
      <c r="G32" s="6"/>
      <c r="H32" s="6"/>
      <c r="I32" s="6">
        <f>SUM(J32,K32)</f>
        <v>0</v>
      </c>
      <c r="J32" s="6"/>
      <c r="K32" s="6"/>
      <c r="L32" s="6">
        <f>SUM(M32,N32)</f>
        <v>0</v>
      </c>
      <c r="M32" s="6"/>
      <c r="N32" s="6"/>
    </row>
    <row r="33" spans="1:14" s="2" customFormat="1" ht="39.75" customHeight="1">
      <c r="A33" s="4">
        <v>2180</v>
      </c>
      <c r="B33" s="5" t="s">
        <v>575</v>
      </c>
      <c r="C33" s="4" t="s">
        <v>139</v>
      </c>
      <c r="D33" s="4" t="s">
        <v>163</v>
      </c>
      <c r="E33" s="4" t="s">
        <v>140</v>
      </c>
      <c r="F33" s="6">
        <f aca="true" t="shared" si="9" ref="F33:N33">SUM(F34)</f>
        <v>0</v>
      </c>
      <c r="G33" s="6">
        <f t="shared" si="9"/>
        <v>0</v>
      </c>
      <c r="H33" s="6">
        <f t="shared" si="9"/>
        <v>0</v>
      </c>
      <c r="I33" s="6">
        <f t="shared" si="9"/>
        <v>0</v>
      </c>
      <c r="J33" s="6">
        <f t="shared" si="9"/>
        <v>0</v>
      </c>
      <c r="K33" s="6">
        <f t="shared" si="9"/>
        <v>0</v>
      </c>
      <c r="L33" s="6">
        <f t="shared" si="9"/>
        <v>0</v>
      </c>
      <c r="M33" s="6">
        <f t="shared" si="9"/>
        <v>0</v>
      </c>
      <c r="N33" s="6">
        <f t="shared" si="9"/>
        <v>0</v>
      </c>
    </row>
    <row r="34" spans="1:14" s="2" customFormat="1" ht="39.75" customHeight="1">
      <c r="A34" s="4">
        <v>2181</v>
      </c>
      <c r="B34" s="5" t="s">
        <v>575</v>
      </c>
      <c r="C34" s="4" t="s">
        <v>139</v>
      </c>
      <c r="D34" s="4" t="s">
        <v>163</v>
      </c>
      <c r="E34" s="4" t="s">
        <v>139</v>
      </c>
      <c r="F34" s="6">
        <f aca="true" t="shared" si="10" ref="F34:N34">SUM(F35:F36)</f>
        <v>0</v>
      </c>
      <c r="G34" s="6">
        <f t="shared" si="10"/>
        <v>0</v>
      </c>
      <c r="H34" s="6">
        <f t="shared" si="10"/>
        <v>0</v>
      </c>
      <c r="I34" s="6">
        <f t="shared" si="10"/>
        <v>0</v>
      </c>
      <c r="J34" s="6">
        <f t="shared" si="10"/>
        <v>0</v>
      </c>
      <c r="K34" s="6">
        <f t="shared" si="10"/>
        <v>0</v>
      </c>
      <c r="L34" s="6">
        <f t="shared" si="10"/>
        <v>0</v>
      </c>
      <c r="M34" s="6">
        <f t="shared" si="10"/>
        <v>0</v>
      </c>
      <c r="N34" s="6">
        <f t="shared" si="10"/>
        <v>0</v>
      </c>
    </row>
    <row r="35" spans="1:14" s="2" customFormat="1" ht="29.25" customHeight="1">
      <c r="A35" s="4">
        <v>2182</v>
      </c>
      <c r="B35" s="5" t="s">
        <v>164</v>
      </c>
      <c r="C35" s="4" t="s">
        <v>139</v>
      </c>
      <c r="D35" s="4" t="s">
        <v>163</v>
      </c>
      <c r="E35" s="4" t="s">
        <v>139</v>
      </c>
      <c r="F35" s="6">
        <f>SUM(G35,H35)</f>
        <v>0</v>
      </c>
      <c r="G35" s="6"/>
      <c r="H35" s="6"/>
      <c r="I35" s="6">
        <f>SUM(J35,K35)</f>
        <v>0</v>
      </c>
      <c r="J35" s="6"/>
      <c r="K35" s="6"/>
      <c r="L35" s="6">
        <f>SUM(M35,N35)</f>
        <v>0</v>
      </c>
      <c r="M35" s="6"/>
      <c r="N35" s="6"/>
    </row>
    <row r="36" spans="1:14" s="2" customFormat="1" ht="30" customHeight="1">
      <c r="A36" s="4">
        <v>2183</v>
      </c>
      <c r="B36" s="5" t="s">
        <v>165</v>
      </c>
      <c r="C36" s="4" t="s">
        <v>139</v>
      </c>
      <c r="D36" s="4" t="s">
        <v>163</v>
      </c>
      <c r="E36" s="4" t="s">
        <v>139</v>
      </c>
      <c r="F36" s="6">
        <f>SUM(G36,H36)</f>
        <v>0</v>
      </c>
      <c r="G36" s="6"/>
      <c r="H36" s="6"/>
      <c r="I36" s="6">
        <f>SUM(J36,K36)</f>
        <v>0</v>
      </c>
      <c r="J36" s="6"/>
      <c r="K36" s="6"/>
      <c r="L36" s="6">
        <f>SUM(M36,N36)</f>
        <v>0</v>
      </c>
      <c r="M36" s="6"/>
      <c r="N36" s="6"/>
    </row>
    <row r="37" spans="1:14" s="2" customFormat="1" ht="39.75" customHeight="1">
      <c r="A37" s="4">
        <v>2200</v>
      </c>
      <c r="B37" s="5" t="s">
        <v>576</v>
      </c>
      <c r="C37" s="4" t="s">
        <v>145</v>
      </c>
      <c r="D37" s="4" t="s">
        <v>140</v>
      </c>
      <c r="E37" s="4" t="s">
        <v>140</v>
      </c>
      <c r="F37" s="6">
        <f aca="true" t="shared" si="11" ref="F37:N37">SUM(F38,F40,F42,F44,F46)</f>
        <v>0</v>
      </c>
      <c r="G37" s="6">
        <f t="shared" si="11"/>
        <v>0</v>
      </c>
      <c r="H37" s="6">
        <f t="shared" si="11"/>
        <v>0</v>
      </c>
      <c r="I37" s="6">
        <f t="shared" si="11"/>
        <v>0</v>
      </c>
      <c r="J37" s="6">
        <f t="shared" si="11"/>
        <v>0</v>
      </c>
      <c r="K37" s="6">
        <f t="shared" si="11"/>
        <v>0</v>
      </c>
      <c r="L37" s="6">
        <f t="shared" si="11"/>
        <v>0</v>
      </c>
      <c r="M37" s="6">
        <f t="shared" si="11"/>
        <v>0</v>
      </c>
      <c r="N37" s="6">
        <f t="shared" si="11"/>
        <v>0</v>
      </c>
    </row>
    <row r="38" spans="1:14" s="2" customFormat="1" ht="27" customHeight="1">
      <c r="A38" s="4">
        <v>2210</v>
      </c>
      <c r="B38" s="5" t="s">
        <v>577</v>
      </c>
      <c r="C38" s="4" t="s">
        <v>145</v>
      </c>
      <c r="D38" s="4" t="s">
        <v>139</v>
      </c>
      <c r="E38" s="4" t="s">
        <v>140</v>
      </c>
      <c r="F38" s="6">
        <f aca="true" t="shared" si="12" ref="F38:N38">SUM(F39)</f>
        <v>0</v>
      </c>
      <c r="G38" s="6">
        <f t="shared" si="12"/>
        <v>0</v>
      </c>
      <c r="H38" s="6">
        <f t="shared" si="12"/>
        <v>0</v>
      </c>
      <c r="I38" s="6">
        <f t="shared" si="12"/>
        <v>0</v>
      </c>
      <c r="J38" s="6">
        <f t="shared" si="12"/>
        <v>0</v>
      </c>
      <c r="K38" s="6">
        <f t="shared" si="12"/>
        <v>0</v>
      </c>
      <c r="L38" s="6">
        <f t="shared" si="12"/>
        <v>0</v>
      </c>
      <c r="M38" s="6">
        <f t="shared" si="12"/>
        <v>0</v>
      </c>
      <c r="N38" s="6">
        <f t="shared" si="12"/>
        <v>0</v>
      </c>
    </row>
    <row r="39" spans="1:14" s="2" customFormat="1" ht="33" customHeight="1">
      <c r="A39" s="4">
        <v>2211</v>
      </c>
      <c r="B39" s="5" t="s">
        <v>166</v>
      </c>
      <c r="C39" s="4" t="s">
        <v>145</v>
      </c>
      <c r="D39" s="4" t="s">
        <v>139</v>
      </c>
      <c r="E39" s="4" t="s">
        <v>139</v>
      </c>
      <c r="F39" s="6">
        <f>SUM(G39,H39)</f>
        <v>0</v>
      </c>
      <c r="G39" s="6"/>
      <c r="H39" s="6"/>
      <c r="I39" s="6">
        <f>SUM(J39,K39)</f>
        <v>0</v>
      </c>
      <c r="J39" s="6"/>
      <c r="K39" s="6"/>
      <c r="L39" s="6">
        <f>SUM(M39,N39)</f>
        <v>0</v>
      </c>
      <c r="M39" s="6"/>
      <c r="N39" s="6"/>
    </row>
    <row r="40" spans="1:14" s="2" customFormat="1" ht="27.75" customHeight="1">
      <c r="A40" s="4">
        <v>2220</v>
      </c>
      <c r="B40" s="5" t="s">
        <v>578</v>
      </c>
      <c r="C40" s="4" t="s">
        <v>145</v>
      </c>
      <c r="D40" s="4" t="s">
        <v>145</v>
      </c>
      <c r="E40" s="4" t="s">
        <v>140</v>
      </c>
      <c r="F40" s="6">
        <f aca="true" t="shared" si="13" ref="F40:N40">SUM(F41)</f>
        <v>0</v>
      </c>
      <c r="G40" s="6">
        <f t="shared" si="13"/>
        <v>0</v>
      </c>
      <c r="H40" s="6">
        <f t="shared" si="13"/>
        <v>0</v>
      </c>
      <c r="I40" s="6">
        <f t="shared" si="13"/>
        <v>0</v>
      </c>
      <c r="J40" s="6">
        <f t="shared" si="13"/>
        <v>0</v>
      </c>
      <c r="K40" s="6">
        <f t="shared" si="13"/>
        <v>0</v>
      </c>
      <c r="L40" s="6">
        <f t="shared" si="13"/>
        <v>0</v>
      </c>
      <c r="M40" s="6">
        <f t="shared" si="13"/>
        <v>0</v>
      </c>
      <c r="N40" s="6">
        <f t="shared" si="13"/>
        <v>0</v>
      </c>
    </row>
    <row r="41" spans="1:14" s="2" customFormat="1" ht="23.25" customHeight="1">
      <c r="A41" s="4">
        <v>2221</v>
      </c>
      <c r="B41" s="5" t="s">
        <v>167</v>
      </c>
      <c r="C41" s="4" t="s">
        <v>145</v>
      </c>
      <c r="D41" s="4" t="s">
        <v>145</v>
      </c>
      <c r="E41" s="4" t="s">
        <v>139</v>
      </c>
      <c r="F41" s="6">
        <f>SUM(G41,H41)</f>
        <v>0</v>
      </c>
      <c r="G41" s="6"/>
      <c r="H41" s="6"/>
      <c r="I41" s="6">
        <f>SUM(J41,K41)</f>
        <v>0</v>
      </c>
      <c r="J41" s="6"/>
      <c r="K41" s="6"/>
      <c r="L41" s="6">
        <f>SUM(M41,N41)</f>
        <v>0</v>
      </c>
      <c r="M41" s="6"/>
      <c r="N41" s="6"/>
    </row>
    <row r="42" spans="1:14" s="2" customFormat="1" ht="21.75" customHeight="1">
      <c r="A42" s="4">
        <v>2230</v>
      </c>
      <c r="B42" s="5" t="s">
        <v>579</v>
      </c>
      <c r="C42" s="4" t="s">
        <v>145</v>
      </c>
      <c r="D42" s="4" t="s">
        <v>147</v>
      </c>
      <c r="E42" s="4" t="s">
        <v>140</v>
      </c>
      <c r="F42" s="6">
        <f aca="true" t="shared" si="14" ref="F42:N42">SUM(F43)</f>
        <v>0</v>
      </c>
      <c r="G42" s="6">
        <f t="shared" si="14"/>
        <v>0</v>
      </c>
      <c r="H42" s="6">
        <f t="shared" si="14"/>
        <v>0</v>
      </c>
      <c r="I42" s="6">
        <f t="shared" si="14"/>
        <v>0</v>
      </c>
      <c r="J42" s="6">
        <f t="shared" si="14"/>
        <v>0</v>
      </c>
      <c r="K42" s="6">
        <f t="shared" si="14"/>
        <v>0</v>
      </c>
      <c r="L42" s="6">
        <f t="shared" si="14"/>
        <v>0</v>
      </c>
      <c r="M42" s="6">
        <f t="shared" si="14"/>
        <v>0</v>
      </c>
      <c r="N42" s="6">
        <f t="shared" si="14"/>
        <v>0</v>
      </c>
    </row>
    <row r="43" spans="1:14" s="2" customFormat="1" ht="18.75" customHeight="1">
      <c r="A43" s="4">
        <v>2231</v>
      </c>
      <c r="B43" s="5" t="s">
        <v>168</v>
      </c>
      <c r="C43" s="4" t="s">
        <v>145</v>
      </c>
      <c r="D43" s="4" t="s">
        <v>147</v>
      </c>
      <c r="E43" s="4" t="s">
        <v>139</v>
      </c>
      <c r="F43" s="6">
        <f>SUM(G43,H43)</f>
        <v>0</v>
      </c>
      <c r="G43" s="6"/>
      <c r="H43" s="6"/>
      <c r="I43" s="6">
        <f>SUM(J43,K43)</f>
        <v>0</v>
      </c>
      <c r="J43" s="6"/>
      <c r="K43" s="6"/>
      <c r="L43" s="6">
        <f>SUM(M43,N43)</f>
        <v>0</v>
      </c>
      <c r="M43" s="6"/>
      <c r="N43" s="6"/>
    </row>
    <row r="44" spans="1:14" s="2" customFormat="1" ht="33" customHeight="1">
      <c r="A44" s="4">
        <v>2240</v>
      </c>
      <c r="B44" s="5" t="s">
        <v>580</v>
      </c>
      <c r="C44" s="4" t="s">
        <v>145</v>
      </c>
      <c r="D44" s="4" t="s">
        <v>155</v>
      </c>
      <c r="E44" s="4" t="s">
        <v>140</v>
      </c>
      <c r="F44" s="6">
        <f aca="true" t="shared" si="15" ref="F44:N44">SUM(F45)</f>
        <v>0</v>
      </c>
      <c r="G44" s="6">
        <f t="shared" si="15"/>
        <v>0</v>
      </c>
      <c r="H44" s="6">
        <f t="shared" si="15"/>
        <v>0</v>
      </c>
      <c r="I44" s="6">
        <f t="shared" si="15"/>
        <v>0</v>
      </c>
      <c r="J44" s="6">
        <f t="shared" si="15"/>
        <v>0</v>
      </c>
      <c r="K44" s="6">
        <f t="shared" si="15"/>
        <v>0</v>
      </c>
      <c r="L44" s="6">
        <f t="shared" si="15"/>
        <v>0</v>
      </c>
      <c r="M44" s="6">
        <f t="shared" si="15"/>
        <v>0</v>
      </c>
      <c r="N44" s="6">
        <f t="shared" si="15"/>
        <v>0</v>
      </c>
    </row>
    <row r="45" spans="1:14" s="2" customFormat="1" ht="30" customHeight="1">
      <c r="A45" s="4">
        <v>2241</v>
      </c>
      <c r="B45" s="5" t="s">
        <v>169</v>
      </c>
      <c r="C45" s="4" t="s">
        <v>145</v>
      </c>
      <c r="D45" s="4" t="s">
        <v>155</v>
      </c>
      <c r="E45" s="4" t="s">
        <v>139</v>
      </c>
      <c r="F45" s="6">
        <f>SUM(G45,H45)</f>
        <v>0</v>
      </c>
      <c r="G45" s="6"/>
      <c r="H45" s="6"/>
      <c r="I45" s="6">
        <f>SUM(J45,K45)</f>
        <v>0</v>
      </c>
      <c r="J45" s="6"/>
      <c r="K45" s="6"/>
      <c r="L45" s="6">
        <f>SUM(M45,N45)</f>
        <v>0</v>
      </c>
      <c r="M45" s="6"/>
      <c r="N45" s="6"/>
    </row>
    <row r="46" spans="1:14" s="2" customFormat="1" ht="27" customHeight="1">
      <c r="A46" s="4">
        <v>2250</v>
      </c>
      <c r="B46" s="5" t="s">
        <v>581</v>
      </c>
      <c r="C46" s="4" t="s">
        <v>145</v>
      </c>
      <c r="D46" s="4" t="s">
        <v>157</v>
      </c>
      <c r="E46" s="4" t="s">
        <v>140</v>
      </c>
      <c r="F46" s="6">
        <f aca="true" t="shared" si="16" ref="F46:N46">SUM(F47)</f>
        <v>0</v>
      </c>
      <c r="G46" s="6">
        <f t="shared" si="16"/>
        <v>0</v>
      </c>
      <c r="H46" s="6">
        <f t="shared" si="16"/>
        <v>0</v>
      </c>
      <c r="I46" s="6">
        <f t="shared" si="16"/>
        <v>0</v>
      </c>
      <c r="J46" s="6">
        <f t="shared" si="16"/>
        <v>0</v>
      </c>
      <c r="K46" s="6">
        <f t="shared" si="16"/>
        <v>0</v>
      </c>
      <c r="L46" s="6">
        <f t="shared" si="16"/>
        <v>0</v>
      </c>
      <c r="M46" s="6">
        <f t="shared" si="16"/>
        <v>0</v>
      </c>
      <c r="N46" s="6">
        <f t="shared" si="16"/>
        <v>0</v>
      </c>
    </row>
    <row r="47" spans="1:14" s="2" customFormat="1" ht="33" customHeight="1">
      <c r="A47" s="4">
        <v>2251</v>
      </c>
      <c r="B47" s="5" t="s">
        <v>170</v>
      </c>
      <c r="C47" s="4" t="s">
        <v>145</v>
      </c>
      <c r="D47" s="4" t="s">
        <v>157</v>
      </c>
      <c r="E47" s="4" t="s">
        <v>139</v>
      </c>
      <c r="F47" s="6">
        <f>SUM(G47,H47)</f>
        <v>0</v>
      </c>
      <c r="G47" s="6"/>
      <c r="H47" s="6"/>
      <c r="I47" s="6">
        <f>SUM(J47,K47)</f>
        <v>0</v>
      </c>
      <c r="J47" s="6"/>
      <c r="K47" s="6"/>
      <c r="L47" s="6">
        <f>SUM(M47,N47)</f>
        <v>0</v>
      </c>
      <c r="M47" s="6"/>
      <c r="N47" s="6"/>
    </row>
    <row r="48" spans="1:14" s="2" customFormat="1" ht="52.5" customHeight="1">
      <c r="A48" s="4">
        <v>2300</v>
      </c>
      <c r="B48" s="5" t="s">
        <v>582</v>
      </c>
      <c r="C48" s="4" t="s">
        <v>147</v>
      </c>
      <c r="D48" s="4" t="s">
        <v>140</v>
      </c>
      <c r="E48" s="4" t="s">
        <v>140</v>
      </c>
      <c r="F48" s="6">
        <f aca="true" t="shared" si="17" ref="F48:N48">SUM(F49,F53,F55,F58,F60,F62,F64,F66)</f>
        <v>0</v>
      </c>
      <c r="G48" s="6">
        <f t="shared" si="17"/>
        <v>0</v>
      </c>
      <c r="H48" s="6">
        <f t="shared" si="17"/>
        <v>0</v>
      </c>
      <c r="I48" s="6">
        <f t="shared" si="17"/>
        <v>0</v>
      </c>
      <c r="J48" s="6">
        <f t="shared" si="17"/>
        <v>0</v>
      </c>
      <c r="K48" s="6">
        <f t="shared" si="17"/>
        <v>0</v>
      </c>
      <c r="L48" s="6">
        <f t="shared" si="17"/>
        <v>0</v>
      </c>
      <c r="M48" s="6">
        <f t="shared" si="17"/>
        <v>0</v>
      </c>
      <c r="N48" s="6">
        <f t="shared" si="17"/>
        <v>0</v>
      </c>
    </row>
    <row r="49" spans="1:14" s="2" customFormat="1" ht="30.75" customHeight="1">
      <c r="A49" s="4">
        <v>2310</v>
      </c>
      <c r="B49" s="5" t="s">
        <v>583</v>
      </c>
      <c r="C49" s="4" t="s">
        <v>147</v>
      </c>
      <c r="D49" s="4" t="s">
        <v>139</v>
      </c>
      <c r="E49" s="4" t="s">
        <v>140</v>
      </c>
      <c r="F49" s="6">
        <f aca="true" t="shared" si="18" ref="F49:N49">SUM(F50:F52)</f>
        <v>0</v>
      </c>
      <c r="G49" s="6">
        <f t="shared" si="18"/>
        <v>0</v>
      </c>
      <c r="H49" s="6">
        <f t="shared" si="18"/>
        <v>0</v>
      </c>
      <c r="I49" s="6">
        <f t="shared" si="18"/>
        <v>0</v>
      </c>
      <c r="J49" s="6">
        <f t="shared" si="18"/>
        <v>0</v>
      </c>
      <c r="K49" s="6">
        <f t="shared" si="18"/>
        <v>0</v>
      </c>
      <c r="L49" s="6">
        <f t="shared" si="18"/>
        <v>0</v>
      </c>
      <c r="M49" s="6">
        <f t="shared" si="18"/>
        <v>0</v>
      </c>
      <c r="N49" s="6">
        <f t="shared" si="18"/>
        <v>0</v>
      </c>
    </row>
    <row r="50" spans="1:14" s="2" customFormat="1" ht="24.75" customHeight="1">
      <c r="A50" s="4">
        <v>2311</v>
      </c>
      <c r="B50" s="5" t="s">
        <v>171</v>
      </c>
      <c r="C50" s="4" t="s">
        <v>147</v>
      </c>
      <c r="D50" s="4" t="s">
        <v>139</v>
      </c>
      <c r="E50" s="4" t="s">
        <v>139</v>
      </c>
      <c r="F50" s="6">
        <f>SUM(G50,H50)</f>
        <v>0</v>
      </c>
      <c r="G50" s="6"/>
      <c r="H50" s="6"/>
      <c r="I50" s="6">
        <f>SUM(J50,K50)</f>
        <v>0</v>
      </c>
      <c r="J50" s="6"/>
      <c r="K50" s="6"/>
      <c r="L50" s="6">
        <f>SUM(M50,N50)</f>
        <v>0</v>
      </c>
      <c r="M50" s="6"/>
      <c r="N50" s="6"/>
    </row>
    <row r="51" spans="1:14" s="2" customFormat="1" ht="25.5" customHeight="1">
      <c r="A51" s="4">
        <v>2312</v>
      </c>
      <c r="B51" s="5" t="s">
        <v>172</v>
      </c>
      <c r="C51" s="4" t="s">
        <v>147</v>
      </c>
      <c r="D51" s="4" t="s">
        <v>139</v>
      </c>
      <c r="E51" s="4" t="s">
        <v>145</v>
      </c>
      <c r="F51" s="6">
        <f>SUM(G51,H51)</f>
        <v>0</v>
      </c>
      <c r="G51" s="6"/>
      <c r="H51" s="6"/>
      <c r="I51" s="6">
        <f>SUM(J51,K51)</f>
        <v>0</v>
      </c>
      <c r="J51" s="6"/>
      <c r="K51" s="6"/>
      <c r="L51" s="6">
        <f>SUM(M51,N51)</f>
        <v>0</v>
      </c>
      <c r="M51" s="6"/>
      <c r="N51" s="6"/>
    </row>
    <row r="52" spans="1:14" s="2" customFormat="1" ht="22.5" customHeight="1">
      <c r="A52" s="4">
        <v>2313</v>
      </c>
      <c r="B52" s="5" t="s">
        <v>173</v>
      </c>
      <c r="C52" s="4" t="s">
        <v>147</v>
      </c>
      <c r="D52" s="4" t="s">
        <v>139</v>
      </c>
      <c r="E52" s="4" t="s">
        <v>147</v>
      </c>
      <c r="F52" s="6">
        <f>SUM(G52,H52)</f>
        <v>0</v>
      </c>
      <c r="G52" s="6"/>
      <c r="H52" s="6"/>
      <c r="I52" s="6">
        <f>SUM(J52,K52)</f>
        <v>0</v>
      </c>
      <c r="J52" s="6"/>
      <c r="K52" s="6"/>
      <c r="L52" s="6">
        <f>SUM(M52,N52)</f>
        <v>0</v>
      </c>
      <c r="M52" s="6"/>
      <c r="N52" s="6"/>
    </row>
    <row r="53" spans="1:14" s="2" customFormat="1" ht="24" customHeight="1">
      <c r="A53" s="4">
        <v>2320</v>
      </c>
      <c r="B53" s="5" t="s">
        <v>584</v>
      </c>
      <c r="C53" s="4" t="s">
        <v>147</v>
      </c>
      <c r="D53" s="4" t="s">
        <v>145</v>
      </c>
      <c r="E53" s="4" t="s">
        <v>140</v>
      </c>
      <c r="F53" s="6">
        <f aca="true" t="shared" si="19" ref="F53:N53">SUM(F54)</f>
        <v>0</v>
      </c>
      <c r="G53" s="6">
        <f t="shared" si="19"/>
        <v>0</v>
      </c>
      <c r="H53" s="6">
        <f t="shared" si="19"/>
        <v>0</v>
      </c>
      <c r="I53" s="6">
        <f t="shared" si="19"/>
        <v>0</v>
      </c>
      <c r="J53" s="6">
        <f t="shared" si="19"/>
        <v>0</v>
      </c>
      <c r="K53" s="6">
        <f t="shared" si="19"/>
        <v>0</v>
      </c>
      <c r="L53" s="6">
        <f t="shared" si="19"/>
        <v>0</v>
      </c>
      <c r="M53" s="6">
        <f t="shared" si="19"/>
        <v>0</v>
      </c>
      <c r="N53" s="6">
        <f t="shared" si="19"/>
        <v>0</v>
      </c>
    </row>
    <row r="54" spans="1:14" s="2" customFormat="1" ht="21.75" customHeight="1">
      <c r="A54" s="4">
        <v>2321</v>
      </c>
      <c r="B54" s="5" t="s">
        <v>174</v>
      </c>
      <c r="C54" s="4" t="s">
        <v>147</v>
      </c>
      <c r="D54" s="4" t="s">
        <v>145</v>
      </c>
      <c r="E54" s="4" t="s">
        <v>139</v>
      </c>
      <c r="F54" s="6">
        <f>SUM(G54,H54)</f>
        <v>0</v>
      </c>
      <c r="G54" s="6"/>
      <c r="H54" s="6"/>
      <c r="I54" s="6">
        <f>SUM(J54,K54)</f>
        <v>0</v>
      </c>
      <c r="J54" s="6"/>
      <c r="K54" s="6"/>
      <c r="L54" s="6">
        <f>SUM(M54,N54)</f>
        <v>0</v>
      </c>
      <c r="M54" s="6"/>
      <c r="N54" s="6"/>
    </row>
    <row r="55" spans="1:14" s="2" customFormat="1" ht="30" customHeight="1">
      <c r="A55" s="4">
        <v>2330</v>
      </c>
      <c r="B55" s="5" t="s">
        <v>585</v>
      </c>
      <c r="C55" s="4" t="s">
        <v>147</v>
      </c>
      <c r="D55" s="4" t="s">
        <v>147</v>
      </c>
      <c r="E55" s="4" t="s">
        <v>140</v>
      </c>
      <c r="F55" s="6">
        <f aca="true" t="shared" si="20" ref="F55:N55">SUM(F56:F57)</f>
        <v>0</v>
      </c>
      <c r="G55" s="6">
        <f t="shared" si="20"/>
        <v>0</v>
      </c>
      <c r="H55" s="6">
        <f t="shared" si="20"/>
        <v>0</v>
      </c>
      <c r="I55" s="6">
        <f t="shared" si="20"/>
        <v>0</v>
      </c>
      <c r="J55" s="6">
        <f t="shared" si="20"/>
        <v>0</v>
      </c>
      <c r="K55" s="6">
        <f t="shared" si="20"/>
        <v>0</v>
      </c>
      <c r="L55" s="6">
        <f t="shared" si="20"/>
        <v>0</v>
      </c>
      <c r="M55" s="6">
        <f t="shared" si="20"/>
        <v>0</v>
      </c>
      <c r="N55" s="6">
        <f t="shared" si="20"/>
        <v>0</v>
      </c>
    </row>
    <row r="56" spans="1:14" s="2" customFormat="1" ht="23.25" customHeight="1">
      <c r="A56" s="4">
        <v>2331</v>
      </c>
      <c r="B56" s="5" t="s">
        <v>175</v>
      </c>
      <c r="C56" s="4" t="s">
        <v>147</v>
      </c>
      <c r="D56" s="4" t="s">
        <v>147</v>
      </c>
      <c r="E56" s="4" t="s">
        <v>139</v>
      </c>
      <c r="F56" s="6">
        <f>SUM(G56,H56)</f>
        <v>0</v>
      </c>
      <c r="G56" s="6"/>
      <c r="H56" s="6"/>
      <c r="I56" s="6">
        <f>SUM(J56,K56)</f>
        <v>0</v>
      </c>
      <c r="J56" s="6"/>
      <c r="K56" s="6"/>
      <c r="L56" s="6">
        <f>SUM(M56,N56)</f>
        <v>0</v>
      </c>
      <c r="M56" s="6"/>
      <c r="N56" s="6"/>
    </row>
    <row r="57" spans="1:14" s="2" customFormat="1" ht="18.75" customHeight="1">
      <c r="A57" s="4">
        <v>2332</v>
      </c>
      <c r="B57" s="5" t="s">
        <v>176</v>
      </c>
      <c r="C57" s="4" t="s">
        <v>147</v>
      </c>
      <c r="D57" s="4" t="s">
        <v>147</v>
      </c>
      <c r="E57" s="4" t="s">
        <v>145</v>
      </c>
      <c r="F57" s="6">
        <f>SUM(G57,H57)</f>
        <v>0</v>
      </c>
      <c r="G57" s="6"/>
      <c r="H57" s="6"/>
      <c r="I57" s="6">
        <f>SUM(J57,K57)</f>
        <v>0</v>
      </c>
      <c r="J57" s="6"/>
      <c r="K57" s="6"/>
      <c r="L57" s="6">
        <f>SUM(M57,N57)</f>
        <v>0</v>
      </c>
      <c r="M57" s="6"/>
      <c r="N57" s="6"/>
    </row>
    <row r="58" spans="1:14" s="2" customFormat="1" ht="22.5" customHeight="1">
      <c r="A58" s="4">
        <v>2340</v>
      </c>
      <c r="B58" s="5" t="s">
        <v>586</v>
      </c>
      <c r="C58" s="4" t="s">
        <v>147</v>
      </c>
      <c r="D58" s="4" t="s">
        <v>155</v>
      </c>
      <c r="E58" s="4" t="s">
        <v>140</v>
      </c>
      <c r="F58" s="6">
        <f aca="true" t="shared" si="21" ref="F58:N58">SUM(F59)</f>
        <v>0</v>
      </c>
      <c r="G58" s="6">
        <f t="shared" si="21"/>
        <v>0</v>
      </c>
      <c r="H58" s="6">
        <f t="shared" si="21"/>
        <v>0</v>
      </c>
      <c r="I58" s="6">
        <f t="shared" si="21"/>
        <v>0</v>
      </c>
      <c r="J58" s="6">
        <f t="shared" si="21"/>
        <v>0</v>
      </c>
      <c r="K58" s="6">
        <f t="shared" si="21"/>
        <v>0</v>
      </c>
      <c r="L58" s="6">
        <f t="shared" si="21"/>
        <v>0</v>
      </c>
      <c r="M58" s="6">
        <f t="shared" si="21"/>
        <v>0</v>
      </c>
      <c r="N58" s="6">
        <f t="shared" si="21"/>
        <v>0</v>
      </c>
    </row>
    <row r="59" spans="1:14" s="2" customFormat="1" ht="22.5" customHeight="1">
      <c r="A59" s="4">
        <v>2341</v>
      </c>
      <c r="B59" s="5" t="s">
        <v>177</v>
      </c>
      <c r="C59" s="4" t="s">
        <v>147</v>
      </c>
      <c r="D59" s="4" t="s">
        <v>155</v>
      </c>
      <c r="E59" s="4" t="s">
        <v>139</v>
      </c>
      <c r="F59" s="6">
        <f>SUM(G59,H59)</f>
        <v>0</v>
      </c>
      <c r="G59" s="6"/>
      <c r="H59" s="6"/>
      <c r="I59" s="6">
        <f>SUM(J59,K59)</f>
        <v>0</v>
      </c>
      <c r="J59" s="6"/>
      <c r="K59" s="6"/>
      <c r="L59" s="6">
        <f>SUM(M59,N59)</f>
        <v>0</v>
      </c>
      <c r="M59" s="6"/>
      <c r="N59" s="6"/>
    </row>
    <row r="60" spans="1:14" s="2" customFormat="1" ht="24" customHeight="1">
      <c r="A60" s="4">
        <v>2350</v>
      </c>
      <c r="B60" s="5" t="s">
        <v>587</v>
      </c>
      <c r="C60" s="4" t="s">
        <v>147</v>
      </c>
      <c r="D60" s="4" t="s">
        <v>157</v>
      </c>
      <c r="E60" s="4" t="s">
        <v>140</v>
      </c>
      <c r="F60" s="6">
        <f aca="true" t="shared" si="22" ref="F60:N60">SUM(F61)</f>
        <v>0</v>
      </c>
      <c r="G60" s="6">
        <f t="shared" si="22"/>
        <v>0</v>
      </c>
      <c r="H60" s="6">
        <f t="shared" si="22"/>
        <v>0</v>
      </c>
      <c r="I60" s="6">
        <f t="shared" si="22"/>
        <v>0</v>
      </c>
      <c r="J60" s="6">
        <f t="shared" si="22"/>
        <v>0</v>
      </c>
      <c r="K60" s="6">
        <f t="shared" si="22"/>
        <v>0</v>
      </c>
      <c r="L60" s="6">
        <f t="shared" si="22"/>
        <v>0</v>
      </c>
      <c r="M60" s="6">
        <f t="shared" si="22"/>
        <v>0</v>
      </c>
      <c r="N60" s="6">
        <f t="shared" si="22"/>
        <v>0</v>
      </c>
    </row>
    <row r="61" spans="1:14" s="2" customFormat="1" ht="22.5" customHeight="1">
      <c r="A61" s="4">
        <v>2351</v>
      </c>
      <c r="B61" s="5" t="s">
        <v>178</v>
      </c>
      <c r="C61" s="4" t="s">
        <v>147</v>
      </c>
      <c r="D61" s="4" t="s">
        <v>157</v>
      </c>
      <c r="E61" s="4" t="s">
        <v>139</v>
      </c>
      <c r="F61" s="6">
        <f>SUM(G61,H61)</f>
        <v>0</v>
      </c>
      <c r="G61" s="6"/>
      <c r="H61" s="6"/>
      <c r="I61" s="6">
        <f>SUM(J61,K61)</f>
        <v>0</v>
      </c>
      <c r="J61" s="6"/>
      <c r="K61" s="6"/>
      <c r="L61" s="6">
        <f>SUM(M61,N61)</f>
        <v>0</v>
      </c>
      <c r="M61" s="6"/>
      <c r="N61" s="6"/>
    </row>
    <row r="62" spans="1:14" s="2" customFormat="1" ht="39.75" customHeight="1">
      <c r="A62" s="4">
        <v>2360</v>
      </c>
      <c r="B62" s="5" t="s">
        <v>588</v>
      </c>
      <c r="C62" s="4" t="s">
        <v>147</v>
      </c>
      <c r="D62" s="4" t="s">
        <v>159</v>
      </c>
      <c r="E62" s="4" t="s">
        <v>140</v>
      </c>
      <c r="F62" s="6">
        <f aca="true" t="shared" si="23" ref="F62:N62">SUM(F63)</f>
        <v>0</v>
      </c>
      <c r="G62" s="6">
        <f t="shared" si="23"/>
        <v>0</v>
      </c>
      <c r="H62" s="6">
        <f t="shared" si="23"/>
        <v>0</v>
      </c>
      <c r="I62" s="6">
        <f t="shared" si="23"/>
        <v>0</v>
      </c>
      <c r="J62" s="6">
        <f t="shared" si="23"/>
        <v>0</v>
      </c>
      <c r="K62" s="6">
        <f t="shared" si="23"/>
        <v>0</v>
      </c>
      <c r="L62" s="6">
        <f t="shared" si="23"/>
        <v>0</v>
      </c>
      <c r="M62" s="6">
        <f t="shared" si="23"/>
        <v>0</v>
      </c>
      <c r="N62" s="6">
        <f t="shared" si="23"/>
        <v>0</v>
      </c>
    </row>
    <row r="63" spans="1:14" s="2" customFormat="1" ht="39.75" customHeight="1">
      <c r="A63" s="4">
        <v>2361</v>
      </c>
      <c r="B63" s="5" t="s">
        <v>179</v>
      </c>
      <c r="C63" s="4" t="s">
        <v>147</v>
      </c>
      <c r="D63" s="4" t="s">
        <v>159</v>
      </c>
      <c r="E63" s="4" t="s">
        <v>139</v>
      </c>
      <c r="F63" s="6">
        <f>SUM(G63,H63)</f>
        <v>0</v>
      </c>
      <c r="G63" s="6"/>
      <c r="H63" s="6"/>
      <c r="I63" s="6">
        <f>SUM(J63,K63)</f>
        <v>0</v>
      </c>
      <c r="J63" s="6"/>
      <c r="K63" s="6"/>
      <c r="L63" s="6">
        <f>SUM(M63,N63)</f>
        <v>0</v>
      </c>
      <c r="M63" s="6"/>
      <c r="N63" s="6"/>
    </row>
    <row r="64" spans="1:14" s="2" customFormat="1" ht="20.25" customHeight="1">
      <c r="A64" s="4">
        <v>2370</v>
      </c>
      <c r="B64" s="5" t="s">
        <v>589</v>
      </c>
      <c r="C64" s="4" t="s">
        <v>147</v>
      </c>
      <c r="D64" s="4" t="s">
        <v>162</v>
      </c>
      <c r="E64" s="4" t="s">
        <v>140</v>
      </c>
      <c r="F64" s="6">
        <f aca="true" t="shared" si="24" ref="F64:N64">SUM(F65)</f>
        <v>0</v>
      </c>
      <c r="G64" s="6">
        <f t="shared" si="24"/>
        <v>0</v>
      </c>
      <c r="H64" s="6">
        <f t="shared" si="24"/>
        <v>0</v>
      </c>
      <c r="I64" s="6">
        <f t="shared" si="24"/>
        <v>0</v>
      </c>
      <c r="J64" s="6">
        <f t="shared" si="24"/>
        <v>0</v>
      </c>
      <c r="K64" s="6">
        <f t="shared" si="24"/>
        <v>0</v>
      </c>
      <c r="L64" s="6">
        <f t="shared" si="24"/>
        <v>0</v>
      </c>
      <c r="M64" s="6">
        <f t="shared" si="24"/>
        <v>0</v>
      </c>
      <c r="N64" s="6">
        <f t="shared" si="24"/>
        <v>0</v>
      </c>
    </row>
    <row r="65" spans="1:14" s="2" customFormat="1" ht="20.25" customHeight="1">
      <c r="A65" s="4">
        <v>2371</v>
      </c>
      <c r="B65" s="5" t="s">
        <v>180</v>
      </c>
      <c r="C65" s="4" t="s">
        <v>147</v>
      </c>
      <c r="D65" s="4" t="s">
        <v>162</v>
      </c>
      <c r="E65" s="4" t="s">
        <v>139</v>
      </c>
      <c r="F65" s="6">
        <f>SUM(G65,H65)</f>
        <v>0</v>
      </c>
      <c r="G65" s="6"/>
      <c r="H65" s="6"/>
      <c r="I65" s="6">
        <f>SUM(J65,K65)</f>
        <v>0</v>
      </c>
      <c r="J65" s="6"/>
      <c r="K65" s="6"/>
      <c r="L65" s="6">
        <f>SUM(M65,N65)</f>
        <v>0</v>
      </c>
      <c r="M65" s="6"/>
      <c r="N65" s="6"/>
    </row>
    <row r="66" spans="1:14" s="2" customFormat="1" ht="30.75" customHeight="1">
      <c r="A66" s="4">
        <v>2380</v>
      </c>
      <c r="B66" s="5" t="s">
        <v>590</v>
      </c>
      <c r="C66" s="4" t="s">
        <v>147</v>
      </c>
      <c r="D66" s="4" t="s">
        <v>163</v>
      </c>
      <c r="E66" s="4" t="s">
        <v>140</v>
      </c>
      <c r="F66" s="6">
        <f aca="true" t="shared" si="25" ref="F66:N66">SUM(F67)</f>
        <v>0</v>
      </c>
      <c r="G66" s="6">
        <f t="shared" si="25"/>
        <v>0</v>
      </c>
      <c r="H66" s="6">
        <f t="shared" si="25"/>
        <v>0</v>
      </c>
      <c r="I66" s="6">
        <f t="shared" si="25"/>
        <v>0</v>
      </c>
      <c r="J66" s="6">
        <f t="shared" si="25"/>
        <v>0</v>
      </c>
      <c r="K66" s="6">
        <f t="shared" si="25"/>
        <v>0</v>
      </c>
      <c r="L66" s="6">
        <f t="shared" si="25"/>
        <v>0</v>
      </c>
      <c r="M66" s="6">
        <f t="shared" si="25"/>
        <v>0</v>
      </c>
      <c r="N66" s="6">
        <f t="shared" si="25"/>
        <v>0</v>
      </c>
    </row>
    <row r="67" spans="1:14" s="2" customFormat="1" ht="30" customHeight="1">
      <c r="A67" s="4">
        <v>2381</v>
      </c>
      <c r="B67" s="5" t="s">
        <v>181</v>
      </c>
      <c r="C67" s="4" t="s">
        <v>139</v>
      </c>
      <c r="D67" s="4" t="s">
        <v>163</v>
      </c>
      <c r="E67" s="4" t="s">
        <v>139</v>
      </c>
      <c r="F67" s="6">
        <f>SUM(G67,H67)</f>
        <v>0</v>
      </c>
      <c r="G67" s="6"/>
      <c r="H67" s="6"/>
      <c r="I67" s="6">
        <f>SUM(J67,K67)</f>
        <v>0</v>
      </c>
      <c r="J67" s="6"/>
      <c r="K67" s="6"/>
      <c r="L67" s="6">
        <f>SUM(M67,N67)</f>
        <v>0</v>
      </c>
      <c r="M67" s="6"/>
      <c r="N67" s="6"/>
    </row>
    <row r="68" spans="1:14" s="2" customFormat="1" ht="48" customHeight="1">
      <c r="A68" s="4">
        <v>2400</v>
      </c>
      <c r="B68" s="5" t="s">
        <v>591</v>
      </c>
      <c r="C68" s="4" t="s">
        <v>155</v>
      </c>
      <c r="D68" s="4" t="s">
        <v>140</v>
      </c>
      <c r="E68" s="4" t="s">
        <v>140</v>
      </c>
      <c r="F68" s="6">
        <f aca="true" t="shared" si="26" ref="F68:N68">SUM(F69,F72,F77,F84,F88,F94,F96,F101,F109)</f>
        <v>214670.3</v>
      </c>
      <c r="G68" s="6">
        <f t="shared" si="26"/>
        <v>22778.3</v>
      </c>
      <c r="H68" s="6">
        <f t="shared" si="26"/>
        <v>191892</v>
      </c>
      <c r="I68" s="6">
        <f t="shared" si="26"/>
        <v>210074.8</v>
      </c>
      <c r="J68" s="6">
        <f t="shared" si="26"/>
        <v>18574.8</v>
      </c>
      <c r="K68" s="6">
        <f t="shared" si="26"/>
        <v>191500</v>
      </c>
      <c r="L68" s="6">
        <f t="shared" si="26"/>
        <v>197349.30000000002</v>
      </c>
      <c r="M68" s="6">
        <f t="shared" si="26"/>
        <v>7806</v>
      </c>
      <c r="N68" s="6">
        <f t="shared" si="26"/>
        <v>189543.30000000002</v>
      </c>
    </row>
    <row r="69" spans="1:14" s="2" customFormat="1" ht="39.75" customHeight="1">
      <c r="A69" s="4">
        <v>2410</v>
      </c>
      <c r="B69" s="5" t="s">
        <v>592</v>
      </c>
      <c r="C69" s="4" t="s">
        <v>155</v>
      </c>
      <c r="D69" s="4" t="s">
        <v>139</v>
      </c>
      <c r="E69" s="4" t="s">
        <v>140</v>
      </c>
      <c r="F69" s="6">
        <f aca="true" t="shared" si="27" ref="F69:N69">SUM(F70:F71)</f>
        <v>0</v>
      </c>
      <c r="G69" s="6">
        <f t="shared" si="27"/>
        <v>0</v>
      </c>
      <c r="H69" s="6">
        <f t="shared" si="27"/>
        <v>0</v>
      </c>
      <c r="I69" s="6">
        <f t="shared" si="27"/>
        <v>0</v>
      </c>
      <c r="J69" s="6">
        <f t="shared" si="27"/>
        <v>0</v>
      </c>
      <c r="K69" s="6">
        <f t="shared" si="27"/>
        <v>0</v>
      </c>
      <c r="L69" s="6">
        <f t="shared" si="27"/>
        <v>0</v>
      </c>
      <c r="M69" s="6">
        <f t="shared" si="27"/>
        <v>0</v>
      </c>
      <c r="N69" s="6">
        <f t="shared" si="27"/>
        <v>0</v>
      </c>
    </row>
    <row r="70" spans="1:14" s="2" customFormat="1" ht="27.75" customHeight="1">
      <c r="A70" s="4">
        <v>2411</v>
      </c>
      <c r="B70" s="5" t="s">
        <v>182</v>
      </c>
      <c r="C70" s="4" t="s">
        <v>155</v>
      </c>
      <c r="D70" s="4" t="s">
        <v>139</v>
      </c>
      <c r="E70" s="4" t="s">
        <v>139</v>
      </c>
      <c r="F70" s="6">
        <f>SUM(G70,H70)</f>
        <v>0</v>
      </c>
      <c r="G70" s="6"/>
      <c r="H70" s="6"/>
      <c r="I70" s="6">
        <f>SUM(J70,K70)</f>
        <v>0</v>
      </c>
      <c r="J70" s="6"/>
      <c r="K70" s="6"/>
      <c r="L70" s="6">
        <f>SUM(M70,N70)</f>
        <v>0</v>
      </c>
      <c r="M70" s="6"/>
      <c r="N70" s="6"/>
    </row>
    <row r="71" spans="1:14" s="2" customFormat="1" ht="27" customHeight="1">
      <c r="A71" s="4">
        <v>2412</v>
      </c>
      <c r="B71" s="5" t="s">
        <v>183</v>
      </c>
      <c r="C71" s="4" t="s">
        <v>155</v>
      </c>
      <c r="D71" s="4" t="s">
        <v>139</v>
      </c>
      <c r="E71" s="4" t="s">
        <v>145</v>
      </c>
      <c r="F71" s="6">
        <f>SUM(G71,H71)</f>
        <v>0</v>
      </c>
      <c r="G71" s="6"/>
      <c r="H71" s="6"/>
      <c r="I71" s="6">
        <f>SUM(J71,K71)</f>
        <v>0</v>
      </c>
      <c r="J71" s="6"/>
      <c r="K71" s="6"/>
      <c r="L71" s="6">
        <f>SUM(M71,N71)</f>
        <v>0</v>
      </c>
      <c r="M71" s="6"/>
      <c r="N71" s="6"/>
    </row>
    <row r="72" spans="1:14" s="2" customFormat="1" ht="39.75" customHeight="1">
      <c r="A72" s="4">
        <v>2420</v>
      </c>
      <c r="B72" s="5" t="s">
        <v>593</v>
      </c>
      <c r="C72" s="4" t="s">
        <v>155</v>
      </c>
      <c r="D72" s="4" t="s">
        <v>145</v>
      </c>
      <c r="E72" s="4" t="s">
        <v>140</v>
      </c>
      <c r="F72" s="6">
        <f aca="true" t="shared" si="28" ref="F72:N72">SUM(F73:F76)</f>
        <v>36030</v>
      </c>
      <c r="G72" s="6">
        <f t="shared" si="28"/>
        <v>9000</v>
      </c>
      <c r="H72" s="6">
        <f t="shared" si="28"/>
        <v>27030</v>
      </c>
      <c r="I72" s="6">
        <f t="shared" si="28"/>
        <v>34900</v>
      </c>
      <c r="J72" s="6">
        <f t="shared" si="28"/>
        <v>7900</v>
      </c>
      <c r="K72" s="6">
        <f t="shared" si="28"/>
        <v>27000</v>
      </c>
      <c r="L72" s="6">
        <f t="shared" si="28"/>
        <v>28422.6</v>
      </c>
      <c r="M72" s="6">
        <f t="shared" si="28"/>
        <v>3041</v>
      </c>
      <c r="N72" s="6">
        <f t="shared" si="28"/>
        <v>25381.6</v>
      </c>
    </row>
    <row r="73" spans="1:14" s="2" customFormat="1" ht="21.75" customHeight="1">
      <c r="A73" s="4">
        <v>2421</v>
      </c>
      <c r="B73" s="5" t="s">
        <v>184</v>
      </c>
      <c r="C73" s="4" t="s">
        <v>155</v>
      </c>
      <c r="D73" s="4" t="s">
        <v>145</v>
      </c>
      <c r="E73" s="4" t="s">
        <v>139</v>
      </c>
      <c r="F73" s="6">
        <f>SUM(G73,H73)</f>
        <v>36030</v>
      </c>
      <c r="G73" s="6">
        <v>9000</v>
      </c>
      <c r="H73" s="6">
        <v>27030</v>
      </c>
      <c r="I73" s="6">
        <f>SUM(J73,K73)</f>
        <v>34900</v>
      </c>
      <c r="J73" s="6">
        <v>7900</v>
      </c>
      <c r="K73" s="6">
        <v>27000</v>
      </c>
      <c r="L73" s="6">
        <f>SUM(M73,N73)</f>
        <v>28422.6</v>
      </c>
      <c r="M73" s="6">
        <v>3041</v>
      </c>
      <c r="N73" s="6">
        <v>25381.6</v>
      </c>
    </row>
    <row r="74" spans="1:14" s="2" customFormat="1" ht="25.5" customHeight="1">
      <c r="A74" s="4">
        <v>2422</v>
      </c>
      <c r="B74" s="5" t="s">
        <v>185</v>
      </c>
      <c r="C74" s="4" t="s">
        <v>155</v>
      </c>
      <c r="D74" s="4" t="s">
        <v>145</v>
      </c>
      <c r="E74" s="4" t="s">
        <v>145</v>
      </c>
      <c r="F74" s="6">
        <f>SUM(G74,H74)</f>
        <v>0</v>
      </c>
      <c r="G74" s="6"/>
      <c r="H74" s="6"/>
      <c r="I74" s="6">
        <f>SUM(J74,K74)</f>
        <v>0</v>
      </c>
      <c r="J74" s="6"/>
      <c r="K74" s="6"/>
      <c r="L74" s="6">
        <f>SUM(M74,N74)</f>
        <v>0</v>
      </c>
      <c r="M74" s="6"/>
      <c r="N74" s="6"/>
    </row>
    <row r="75" spans="1:14" s="2" customFormat="1" ht="27" customHeight="1">
      <c r="A75" s="4">
        <v>2423</v>
      </c>
      <c r="B75" s="5" t="s">
        <v>186</v>
      </c>
      <c r="C75" s="4" t="s">
        <v>155</v>
      </c>
      <c r="D75" s="4" t="s">
        <v>145</v>
      </c>
      <c r="E75" s="4" t="s">
        <v>147</v>
      </c>
      <c r="F75" s="6">
        <f>SUM(G75,H75)</f>
        <v>0</v>
      </c>
      <c r="G75" s="6"/>
      <c r="H75" s="6"/>
      <c r="I75" s="6">
        <f>SUM(J75,K75)</f>
        <v>0</v>
      </c>
      <c r="J75" s="6"/>
      <c r="K75" s="6"/>
      <c r="L75" s="6">
        <f>SUM(M75,N75)</f>
        <v>0</v>
      </c>
      <c r="M75" s="6"/>
      <c r="N75" s="6"/>
    </row>
    <row r="76" spans="1:14" s="2" customFormat="1" ht="23.25" customHeight="1">
      <c r="A76" s="4">
        <v>2424</v>
      </c>
      <c r="B76" s="5" t="s">
        <v>187</v>
      </c>
      <c r="C76" s="4" t="s">
        <v>155</v>
      </c>
      <c r="D76" s="4" t="s">
        <v>145</v>
      </c>
      <c r="E76" s="4" t="s">
        <v>155</v>
      </c>
      <c r="F76" s="6">
        <f>SUM(G76,H76)</f>
        <v>0</v>
      </c>
      <c r="G76" s="6"/>
      <c r="H76" s="6"/>
      <c r="I76" s="6">
        <f>SUM(J76,K76)</f>
        <v>0</v>
      </c>
      <c r="J76" s="6"/>
      <c r="K76" s="6"/>
      <c r="L76" s="6">
        <f>SUM(M76,N76)</f>
        <v>0</v>
      </c>
      <c r="M76" s="6"/>
      <c r="N76" s="6"/>
    </row>
    <row r="77" spans="1:14" s="2" customFormat="1" ht="24.75" customHeight="1">
      <c r="A77" s="4">
        <v>2430</v>
      </c>
      <c r="B77" s="5" t="s">
        <v>594</v>
      </c>
      <c r="C77" s="4" t="s">
        <v>155</v>
      </c>
      <c r="D77" s="4" t="s">
        <v>147</v>
      </c>
      <c r="E77" s="4" t="s">
        <v>140</v>
      </c>
      <c r="F77" s="6">
        <f aca="true" t="shared" si="29" ref="F77:N77">SUM(F78:F83)</f>
        <v>500</v>
      </c>
      <c r="G77" s="6">
        <f t="shared" si="29"/>
        <v>0</v>
      </c>
      <c r="H77" s="6">
        <f t="shared" si="29"/>
        <v>500</v>
      </c>
      <c r="I77" s="6">
        <f t="shared" si="29"/>
        <v>500</v>
      </c>
      <c r="J77" s="6">
        <f t="shared" si="29"/>
        <v>0</v>
      </c>
      <c r="K77" s="6">
        <f t="shared" si="29"/>
        <v>500</v>
      </c>
      <c r="L77" s="6">
        <f t="shared" si="29"/>
        <v>489</v>
      </c>
      <c r="M77" s="6">
        <f t="shared" si="29"/>
        <v>0</v>
      </c>
      <c r="N77" s="6">
        <f t="shared" si="29"/>
        <v>489</v>
      </c>
    </row>
    <row r="78" spans="1:14" s="2" customFormat="1" ht="24.75" customHeight="1">
      <c r="A78" s="4">
        <v>2431</v>
      </c>
      <c r="B78" s="5" t="s">
        <v>188</v>
      </c>
      <c r="C78" s="4" t="s">
        <v>155</v>
      </c>
      <c r="D78" s="4" t="s">
        <v>147</v>
      </c>
      <c r="E78" s="4" t="s">
        <v>139</v>
      </c>
      <c r="F78" s="6">
        <f aca="true" t="shared" si="30" ref="F78:F83">SUM(G78,H78)</f>
        <v>0</v>
      </c>
      <c r="G78" s="6"/>
      <c r="H78" s="6"/>
      <c r="I78" s="6">
        <f aca="true" t="shared" si="31" ref="I78:I83">SUM(J78,K78)</f>
        <v>0</v>
      </c>
      <c r="J78" s="6"/>
      <c r="K78" s="6"/>
      <c r="L78" s="6">
        <f aca="true" t="shared" si="32" ref="L78:L83">SUM(M78,N78)</f>
        <v>0</v>
      </c>
      <c r="M78" s="6"/>
      <c r="N78" s="6"/>
    </row>
    <row r="79" spans="1:14" s="2" customFormat="1" ht="23.25" customHeight="1">
      <c r="A79" s="4">
        <v>2432</v>
      </c>
      <c r="B79" s="5" t="s">
        <v>189</v>
      </c>
      <c r="C79" s="4" t="s">
        <v>155</v>
      </c>
      <c r="D79" s="4" t="s">
        <v>147</v>
      </c>
      <c r="E79" s="4" t="s">
        <v>145</v>
      </c>
      <c r="F79" s="6">
        <f t="shared" si="30"/>
        <v>500</v>
      </c>
      <c r="G79" s="6"/>
      <c r="H79" s="6">
        <v>500</v>
      </c>
      <c r="I79" s="6">
        <f t="shared" si="31"/>
        <v>500</v>
      </c>
      <c r="J79" s="6"/>
      <c r="K79" s="6">
        <v>500</v>
      </c>
      <c r="L79" s="6">
        <f t="shared" si="32"/>
        <v>489</v>
      </c>
      <c r="M79" s="6"/>
      <c r="N79" s="6">
        <v>489</v>
      </c>
    </row>
    <row r="80" spans="1:14" s="2" customFormat="1" ht="25.5" customHeight="1">
      <c r="A80" s="4">
        <v>2433</v>
      </c>
      <c r="B80" s="5" t="s">
        <v>190</v>
      </c>
      <c r="C80" s="4" t="s">
        <v>155</v>
      </c>
      <c r="D80" s="4" t="s">
        <v>147</v>
      </c>
      <c r="E80" s="4" t="s">
        <v>147</v>
      </c>
      <c r="F80" s="6">
        <f t="shared" si="30"/>
        <v>0</v>
      </c>
      <c r="G80" s="6"/>
      <c r="H80" s="6"/>
      <c r="I80" s="6">
        <f t="shared" si="31"/>
        <v>0</v>
      </c>
      <c r="J80" s="6"/>
      <c r="K80" s="6"/>
      <c r="L80" s="6">
        <f t="shared" si="32"/>
        <v>0</v>
      </c>
      <c r="M80" s="6"/>
      <c r="N80" s="6"/>
    </row>
    <row r="81" spans="1:14" s="2" customFormat="1" ht="25.5" customHeight="1">
      <c r="A81" s="4">
        <v>2434</v>
      </c>
      <c r="B81" s="5" t="s">
        <v>191</v>
      </c>
      <c r="C81" s="4" t="s">
        <v>155</v>
      </c>
      <c r="D81" s="4" t="s">
        <v>147</v>
      </c>
      <c r="E81" s="4" t="s">
        <v>155</v>
      </c>
      <c r="F81" s="6">
        <f t="shared" si="30"/>
        <v>0</v>
      </c>
      <c r="G81" s="6"/>
      <c r="H81" s="6"/>
      <c r="I81" s="6">
        <f t="shared" si="31"/>
        <v>0</v>
      </c>
      <c r="J81" s="6"/>
      <c r="K81" s="6"/>
      <c r="L81" s="6">
        <f t="shared" si="32"/>
        <v>0</v>
      </c>
      <c r="M81" s="6"/>
      <c r="N81" s="6"/>
    </row>
    <row r="82" spans="1:14" s="2" customFormat="1" ht="22.5" customHeight="1">
      <c r="A82" s="4">
        <v>2435</v>
      </c>
      <c r="B82" s="5" t="s">
        <v>192</v>
      </c>
      <c r="C82" s="4" t="s">
        <v>155</v>
      </c>
      <c r="D82" s="4" t="s">
        <v>147</v>
      </c>
      <c r="E82" s="4" t="s">
        <v>157</v>
      </c>
      <c r="F82" s="6">
        <f t="shared" si="30"/>
        <v>0</v>
      </c>
      <c r="G82" s="6"/>
      <c r="H82" s="6"/>
      <c r="I82" s="6">
        <f t="shared" si="31"/>
        <v>0</v>
      </c>
      <c r="J82" s="6"/>
      <c r="K82" s="6"/>
      <c r="L82" s="6">
        <f t="shared" si="32"/>
        <v>0</v>
      </c>
      <c r="M82" s="6"/>
      <c r="N82" s="6"/>
    </row>
    <row r="83" spans="1:14" s="2" customFormat="1" ht="27" customHeight="1">
      <c r="A83" s="4">
        <v>2436</v>
      </c>
      <c r="B83" s="5" t="s">
        <v>193</v>
      </c>
      <c r="C83" s="4" t="s">
        <v>155</v>
      </c>
      <c r="D83" s="4" t="s">
        <v>147</v>
      </c>
      <c r="E83" s="4" t="s">
        <v>159</v>
      </c>
      <c r="F83" s="6">
        <f t="shared" si="30"/>
        <v>0</v>
      </c>
      <c r="G83" s="6"/>
      <c r="H83" s="6"/>
      <c r="I83" s="6">
        <f t="shared" si="31"/>
        <v>0</v>
      </c>
      <c r="J83" s="6"/>
      <c r="K83" s="6"/>
      <c r="L83" s="6">
        <f t="shared" si="32"/>
        <v>0</v>
      </c>
      <c r="M83" s="6"/>
      <c r="N83" s="6"/>
    </row>
    <row r="84" spans="1:14" s="2" customFormat="1" ht="41.25" customHeight="1">
      <c r="A84" s="4">
        <v>2440</v>
      </c>
      <c r="B84" s="5" t="s">
        <v>595</v>
      </c>
      <c r="C84" s="4" t="s">
        <v>155</v>
      </c>
      <c r="D84" s="4" t="s">
        <v>155</v>
      </c>
      <c r="E84" s="4" t="s">
        <v>140</v>
      </c>
      <c r="F84" s="6">
        <f aca="true" t="shared" si="33" ref="F84:N84">SUM(F85:F87)</f>
        <v>0</v>
      </c>
      <c r="G84" s="6">
        <f t="shared" si="33"/>
        <v>0</v>
      </c>
      <c r="H84" s="6">
        <f t="shared" si="33"/>
        <v>0</v>
      </c>
      <c r="I84" s="6">
        <f t="shared" si="33"/>
        <v>0</v>
      </c>
      <c r="J84" s="6">
        <f t="shared" si="33"/>
        <v>0</v>
      </c>
      <c r="K84" s="6">
        <f t="shared" si="33"/>
        <v>0</v>
      </c>
      <c r="L84" s="6">
        <f t="shared" si="33"/>
        <v>0</v>
      </c>
      <c r="M84" s="6">
        <f t="shared" si="33"/>
        <v>0</v>
      </c>
      <c r="N84" s="6">
        <f t="shared" si="33"/>
        <v>0</v>
      </c>
    </row>
    <row r="85" spans="1:14" s="2" customFormat="1" ht="31.5" customHeight="1">
      <c r="A85" s="4">
        <v>2441</v>
      </c>
      <c r="B85" s="5" t="s">
        <v>194</v>
      </c>
      <c r="C85" s="4" t="s">
        <v>155</v>
      </c>
      <c r="D85" s="4" t="s">
        <v>155</v>
      </c>
      <c r="E85" s="4" t="s">
        <v>139</v>
      </c>
      <c r="F85" s="6">
        <f>SUM(G85,H85)</f>
        <v>0</v>
      </c>
      <c r="G85" s="6"/>
      <c r="H85" s="6"/>
      <c r="I85" s="6">
        <f>SUM(J85,K85)</f>
        <v>0</v>
      </c>
      <c r="J85" s="6"/>
      <c r="K85" s="6"/>
      <c r="L85" s="6">
        <f>SUM(M85,N85)</f>
        <v>0</v>
      </c>
      <c r="M85" s="6"/>
      <c r="N85" s="6"/>
    </row>
    <row r="86" spans="1:14" s="2" customFormat="1" ht="25.5" customHeight="1">
      <c r="A86" s="4">
        <v>2442</v>
      </c>
      <c r="B86" s="5" t="s">
        <v>195</v>
      </c>
      <c r="C86" s="4" t="s">
        <v>155</v>
      </c>
      <c r="D86" s="4" t="s">
        <v>155</v>
      </c>
      <c r="E86" s="4" t="s">
        <v>145</v>
      </c>
      <c r="F86" s="6">
        <f>SUM(G86,H86)</f>
        <v>0</v>
      </c>
      <c r="G86" s="6"/>
      <c r="H86" s="6"/>
      <c r="I86" s="6">
        <f>SUM(J86,K86)</f>
        <v>0</v>
      </c>
      <c r="J86" s="6"/>
      <c r="K86" s="6"/>
      <c r="L86" s="6">
        <f>SUM(M86,N86)</f>
        <v>0</v>
      </c>
      <c r="M86" s="6"/>
      <c r="N86" s="6"/>
    </row>
    <row r="87" spans="1:14" s="2" customFormat="1" ht="23.25" customHeight="1">
      <c r="A87" s="4">
        <v>2443</v>
      </c>
      <c r="B87" s="5" t="s">
        <v>196</v>
      </c>
      <c r="C87" s="4" t="s">
        <v>155</v>
      </c>
      <c r="D87" s="4" t="s">
        <v>155</v>
      </c>
      <c r="E87" s="4" t="s">
        <v>147</v>
      </c>
      <c r="F87" s="6">
        <f>SUM(G87,H87)</f>
        <v>0</v>
      </c>
      <c r="G87" s="6"/>
      <c r="H87" s="6"/>
      <c r="I87" s="6">
        <f>SUM(J87,K87)</f>
        <v>0</v>
      </c>
      <c r="J87" s="6"/>
      <c r="K87" s="6"/>
      <c r="L87" s="6">
        <f>SUM(M87,N87)</f>
        <v>0</v>
      </c>
      <c r="M87" s="6"/>
      <c r="N87" s="6"/>
    </row>
    <row r="88" spans="1:14" s="2" customFormat="1" ht="26.25" customHeight="1">
      <c r="A88" s="4">
        <v>2450</v>
      </c>
      <c r="B88" s="5" t="s">
        <v>596</v>
      </c>
      <c r="C88" s="4" t="s">
        <v>155</v>
      </c>
      <c r="D88" s="4" t="s">
        <v>157</v>
      </c>
      <c r="E88" s="4" t="s">
        <v>140</v>
      </c>
      <c r="F88" s="6">
        <f aca="true" t="shared" si="34" ref="F88:N88">SUM(F89:F93)</f>
        <v>188140.3</v>
      </c>
      <c r="G88" s="6">
        <f t="shared" si="34"/>
        <v>13778.3</v>
      </c>
      <c r="H88" s="6">
        <f t="shared" si="34"/>
        <v>174362</v>
      </c>
      <c r="I88" s="6">
        <f t="shared" si="34"/>
        <v>184674.8</v>
      </c>
      <c r="J88" s="6">
        <f t="shared" si="34"/>
        <v>10674.8</v>
      </c>
      <c r="K88" s="6">
        <v>174000</v>
      </c>
      <c r="L88" s="6">
        <f t="shared" si="34"/>
        <v>171768.2</v>
      </c>
      <c r="M88" s="6">
        <f t="shared" si="34"/>
        <v>4765</v>
      </c>
      <c r="N88" s="6">
        <f t="shared" si="34"/>
        <v>167003.2</v>
      </c>
    </row>
    <row r="89" spans="1:14" s="2" customFormat="1" ht="24" customHeight="1">
      <c r="A89" s="4">
        <v>2451</v>
      </c>
      <c r="B89" s="5" t="s">
        <v>197</v>
      </c>
      <c r="C89" s="4" t="s">
        <v>155</v>
      </c>
      <c r="D89" s="4" t="s">
        <v>157</v>
      </c>
      <c r="E89" s="4" t="s">
        <v>139</v>
      </c>
      <c r="F89" s="6">
        <f>SUM(G89,H89)</f>
        <v>188140.3</v>
      </c>
      <c r="G89" s="6">
        <v>13778.3</v>
      </c>
      <c r="H89" s="6">
        <v>174362</v>
      </c>
      <c r="I89" s="6">
        <f>SUM(J89,K89)</f>
        <v>184674.8</v>
      </c>
      <c r="J89" s="6">
        <v>10674.8</v>
      </c>
      <c r="K89" s="6">
        <v>174000</v>
      </c>
      <c r="L89" s="6">
        <v>171768.2</v>
      </c>
      <c r="M89" s="6">
        <v>4765</v>
      </c>
      <c r="N89" s="6">
        <v>167003.2</v>
      </c>
    </row>
    <row r="90" spans="1:14" s="2" customFormat="1" ht="25.5" customHeight="1">
      <c r="A90" s="4">
        <v>2452</v>
      </c>
      <c r="B90" s="5" t="s">
        <v>198</v>
      </c>
      <c r="C90" s="4" t="s">
        <v>155</v>
      </c>
      <c r="D90" s="4" t="s">
        <v>157</v>
      </c>
      <c r="E90" s="4" t="s">
        <v>145</v>
      </c>
      <c r="F90" s="6">
        <f>SUM(G90,H90)</f>
        <v>0</v>
      </c>
      <c r="G90" s="6"/>
      <c r="H90" s="6"/>
      <c r="I90" s="6">
        <f>SUM(J90,K90)</f>
        <v>0</v>
      </c>
      <c r="J90" s="6"/>
      <c r="K90" s="6"/>
      <c r="L90" s="6">
        <f>SUM(M90,N90)</f>
        <v>0</v>
      </c>
      <c r="M90" s="6"/>
      <c r="N90" s="6"/>
    </row>
    <row r="91" spans="1:14" s="2" customFormat="1" ht="24" customHeight="1">
      <c r="A91" s="4">
        <v>2453</v>
      </c>
      <c r="B91" s="5" t="s">
        <v>199</v>
      </c>
      <c r="C91" s="4" t="s">
        <v>155</v>
      </c>
      <c r="D91" s="4" t="s">
        <v>157</v>
      </c>
      <c r="E91" s="4" t="s">
        <v>147</v>
      </c>
      <c r="F91" s="6">
        <f>SUM(G91,H91)</f>
        <v>0</v>
      </c>
      <c r="G91" s="6"/>
      <c r="H91" s="6"/>
      <c r="I91" s="6">
        <f>SUM(J91,K91)</f>
        <v>0</v>
      </c>
      <c r="J91" s="6"/>
      <c r="K91" s="6"/>
      <c r="L91" s="6">
        <f>SUM(M91,N91)</f>
        <v>0</v>
      </c>
      <c r="M91" s="6"/>
      <c r="N91" s="6"/>
    </row>
    <row r="92" spans="1:14" s="2" customFormat="1" ht="22.5" customHeight="1">
      <c r="A92" s="4">
        <v>2454</v>
      </c>
      <c r="B92" s="5" t="s">
        <v>200</v>
      </c>
      <c r="C92" s="4" t="s">
        <v>155</v>
      </c>
      <c r="D92" s="4" t="s">
        <v>157</v>
      </c>
      <c r="E92" s="4" t="s">
        <v>155</v>
      </c>
      <c r="F92" s="6">
        <f>SUM(G92,H92)</f>
        <v>0</v>
      </c>
      <c r="G92" s="6"/>
      <c r="H92" s="6"/>
      <c r="I92" s="6">
        <f>SUM(J92,K92)</f>
        <v>0</v>
      </c>
      <c r="J92" s="6"/>
      <c r="K92" s="6"/>
      <c r="L92" s="6">
        <f>SUM(M92,N92)</f>
        <v>0</v>
      </c>
      <c r="M92" s="6"/>
      <c r="N92" s="6"/>
    </row>
    <row r="93" spans="1:14" s="2" customFormat="1" ht="24" customHeight="1">
      <c r="A93" s="4">
        <v>2455</v>
      </c>
      <c r="B93" s="5" t="s">
        <v>201</v>
      </c>
      <c r="C93" s="4" t="s">
        <v>155</v>
      </c>
      <c r="D93" s="4" t="s">
        <v>157</v>
      </c>
      <c r="E93" s="4" t="s">
        <v>157</v>
      </c>
      <c r="F93" s="6">
        <f>SUM(G93,H93)</f>
        <v>0</v>
      </c>
      <c r="G93" s="6"/>
      <c r="H93" s="6"/>
      <c r="I93" s="6">
        <f>SUM(J93,K93)</f>
        <v>0</v>
      </c>
      <c r="J93" s="6"/>
      <c r="K93" s="6"/>
      <c r="L93" s="6">
        <f>SUM(M93,N93)</f>
        <v>0</v>
      </c>
      <c r="M93" s="6"/>
      <c r="N93" s="6"/>
    </row>
    <row r="94" spans="1:14" s="2" customFormat="1" ht="20.25" customHeight="1">
      <c r="A94" s="4">
        <v>2460</v>
      </c>
      <c r="B94" s="5" t="s">
        <v>597</v>
      </c>
      <c r="C94" s="4" t="s">
        <v>155</v>
      </c>
      <c r="D94" s="4" t="s">
        <v>159</v>
      </c>
      <c r="E94" s="4" t="s">
        <v>140</v>
      </c>
      <c r="F94" s="6">
        <f aca="true" t="shared" si="35" ref="F94:N94">SUM(F95)</f>
        <v>0</v>
      </c>
      <c r="G94" s="6">
        <f t="shared" si="35"/>
        <v>0</v>
      </c>
      <c r="H94" s="6">
        <f t="shared" si="35"/>
        <v>0</v>
      </c>
      <c r="I94" s="6">
        <f t="shared" si="35"/>
        <v>0</v>
      </c>
      <c r="J94" s="6">
        <f t="shared" si="35"/>
        <v>0</v>
      </c>
      <c r="K94" s="6">
        <f t="shared" si="35"/>
        <v>0</v>
      </c>
      <c r="L94" s="6">
        <f t="shared" si="35"/>
        <v>0</v>
      </c>
      <c r="M94" s="6">
        <f t="shared" si="35"/>
        <v>0</v>
      </c>
      <c r="N94" s="6">
        <f t="shared" si="35"/>
        <v>0</v>
      </c>
    </row>
    <row r="95" spans="1:14" s="2" customFormat="1" ht="17.25" customHeight="1">
      <c r="A95" s="4">
        <v>2461</v>
      </c>
      <c r="B95" s="5" t="s">
        <v>202</v>
      </c>
      <c r="C95" s="4" t="s">
        <v>155</v>
      </c>
      <c r="D95" s="4" t="s">
        <v>159</v>
      </c>
      <c r="E95" s="4" t="s">
        <v>139</v>
      </c>
      <c r="F95" s="6">
        <f>SUM(G95,H95)</f>
        <v>0</v>
      </c>
      <c r="G95" s="6"/>
      <c r="H95" s="6"/>
      <c r="I95" s="6">
        <f>SUM(J95,K95)</f>
        <v>0</v>
      </c>
      <c r="J95" s="6"/>
      <c r="K95" s="6"/>
      <c r="L95" s="6">
        <f>SUM(M95,N95)</f>
        <v>0</v>
      </c>
      <c r="M95" s="6"/>
      <c r="N95" s="6"/>
    </row>
    <row r="96" spans="1:14" s="2" customFormat="1" ht="24" customHeight="1">
      <c r="A96" s="4">
        <v>2470</v>
      </c>
      <c r="B96" s="5" t="s">
        <v>598</v>
      </c>
      <c r="C96" s="4" t="s">
        <v>155</v>
      </c>
      <c r="D96" s="4" t="s">
        <v>162</v>
      </c>
      <c r="E96" s="4" t="s">
        <v>140</v>
      </c>
      <c r="F96" s="6">
        <f aca="true" t="shared" si="36" ref="F96:N96">SUM(F97:F100)</f>
        <v>0</v>
      </c>
      <c r="G96" s="6">
        <f t="shared" si="36"/>
        <v>0</v>
      </c>
      <c r="H96" s="6">
        <f t="shared" si="36"/>
        <v>0</v>
      </c>
      <c r="I96" s="6">
        <f t="shared" si="36"/>
        <v>0</v>
      </c>
      <c r="J96" s="6">
        <f t="shared" si="36"/>
        <v>0</v>
      </c>
      <c r="K96" s="6">
        <f t="shared" si="36"/>
        <v>0</v>
      </c>
      <c r="L96" s="6">
        <f t="shared" si="36"/>
        <v>0</v>
      </c>
      <c r="M96" s="6">
        <f t="shared" si="36"/>
        <v>0</v>
      </c>
      <c r="N96" s="6">
        <f t="shared" si="36"/>
        <v>0</v>
      </c>
    </row>
    <row r="97" spans="1:14" s="2" customFormat="1" ht="39.75" customHeight="1">
      <c r="A97" s="4">
        <v>2471</v>
      </c>
      <c r="B97" s="5" t="s">
        <v>203</v>
      </c>
      <c r="C97" s="4" t="s">
        <v>155</v>
      </c>
      <c r="D97" s="4" t="s">
        <v>162</v>
      </c>
      <c r="E97" s="4" t="s">
        <v>139</v>
      </c>
      <c r="F97" s="6">
        <f>SUM(G97,H97)</f>
        <v>0</v>
      </c>
      <c r="G97" s="6"/>
      <c r="H97" s="6"/>
      <c r="I97" s="6">
        <f>SUM(J97,K97)</f>
        <v>0</v>
      </c>
      <c r="J97" s="6"/>
      <c r="K97" s="6"/>
      <c r="L97" s="6">
        <f>SUM(M97,N97)</f>
        <v>0</v>
      </c>
      <c r="M97" s="6"/>
      <c r="N97" s="6"/>
    </row>
    <row r="98" spans="1:14" s="2" customFormat="1" ht="32.25" customHeight="1">
      <c r="A98" s="4">
        <v>2472</v>
      </c>
      <c r="B98" s="5" t="s">
        <v>204</v>
      </c>
      <c r="C98" s="4" t="s">
        <v>155</v>
      </c>
      <c r="D98" s="4" t="s">
        <v>162</v>
      </c>
      <c r="E98" s="4" t="s">
        <v>145</v>
      </c>
      <c r="F98" s="6">
        <f>SUM(G98,H98)</f>
        <v>0</v>
      </c>
      <c r="G98" s="6"/>
      <c r="H98" s="6"/>
      <c r="I98" s="6">
        <f>SUM(J98,K98)</f>
        <v>0</v>
      </c>
      <c r="J98" s="6"/>
      <c r="K98" s="6"/>
      <c r="L98" s="6">
        <f>SUM(M98,N98)</f>
        <v>0</v>
      </c>
      <c r="M98" s="6"/>
      <c r="N98" s="6"/>
    </row>
    <row r="99" spans="1:14" s="2" customFormat="1" ht="20.25" customHeight="1">
      <c r="A99" s="4">
        <v>2473</v>
      </c>
      <c r="B99" s="5" t="s">
        <v>205</v>
      </c>
      <c r="C99" s="4" t="s">
        <v>155</v>
      </c>
      <c r="D99" s="4" t="s">
        <v>162</v>
      </c>
      <c r="E99" s="4" t="s">
        <v>147</v>
      </c>
      <c r="F99" s="6">
        <f>SUM(G99,H99)</f>
        <v>0</v>
      </c>
      <c r="G99" s="6"/>
      <c r="H99" s="6"/>
      <c r="I99" s="6">
        <f>SUM(J99,K99)</f>
        <v>0</v>
      </c>
      <c r="J99" s="6"/>
      <c r="K99" s="6"/>
      <c r="L99" s="6">
        <f>SUM(M99,N99)</f>
        <v>0</v>
      </c>
      <c r="M99" s="6"/>
      <c r="N99" s="6"/>
    </row>
    <row r="100" spans="1:14" s="2" customFormat="1" ht="20.25" customHeight="1">
      <c r="A100" s="4">
        <v>2474</v>
      </c>
      <c r="B100" s="5" t="s">
        <v>206</v>
      </c>
      <c r="C100" s="4" t="s">
        <v>155</v>
      </c>
      <c r="D100" s="4" t="s">
        <v>162</v>
      </c>
      <c r="E100" s="4" t="s">
        <v>155</v>
      </c>
      <c r="F100" s="6">
        <f>SUM(G100,H100)</f>
        <v>0</v>
      </c>
      <c r="G100" s="6"/>
      <c r="H100" s="6"/>
      <c r="I100" s="6">
        <f>SUM(J100,K100)</f>
        <v>0</v>
      </c>
      <c r="J100" s="6"/>
      <c r="K100" s="6"/>
      <c r="L100" s="6">
        <f>SUM(M100,N100)</f>
        <v>0</v>
      </c>
      <c r="M100" s="6"/>
      <c r="N100" s="6"/>
    </row>
    <row r="101" spans="1:14" s="2" customFormat="1" ht="39.75" customHeight="1">
      <c r="A101" s="4">
        <v>2480</v>
      </c>
      <c r="B101" s="5" t="s">
        <v>599</v>
      </c>
      <c r="C101" s="4" t="s">
        <v>155</v>
      </c>
      <c r="D101" s="4" t="s">
        <v>163</v>
      </c>
      <c r="E101" s="4" t="s">
        <v>140</v>
      </c>
      <c r="F101" s="6">
        <f aca="true" t="shared" si="37" ref="F101:N101">SUM(F102:F108)</f>
        <v>0</v>
      </c>
      <c r="G101" s="6">
        <f t="shared" si="37"/>
        <v>0</v>
      </c>
      <c r="H101" s="6">
        <f t="shared" si="37"/>
        <v>0</v>
      </c>
      <c r="I101" s="6">
        <f t="shared" si="37"/>
        <v>0</v>
      </c>
      <c r="J101" s="6">
        <f t="shared" si="37"/>
        <v>0</v>
      </c>
      <c r="K101" s="6">
        <f t="shared" si="37"/>
        <v>0</v>
      </c>
      <c r="L101" s="6">
        <f t="shared" si="37"/>
        <v>0</v>
      </c>
      <c r="M101" s="6">
        <f t="shared" si="37"/>
        <v>0</v>
      </c>
      <c r="N101" s="6">
        <f t="shared" si="37"/>
        <v>0</v>
      </c>
    </row>
    <row r="102" spans="1:14" s="2" customFormat="1" ht="39.75" customHeight="1">
      <c r="A102" s="4">
        <v>2481</v>
      </c>
      <c r="B102" s="5" t="s">
        <v>207</v>
      </c>
      <c r="C102" s="4" t="s">
        <v>155</v>
      </c>
      <c r="D102" s="4" t="s">
        <v>163</v>
      </c>
      <c r="E102" s="4" t="s">
        <v>139</v>
      </c>
      <c r="F102" s="6">
        <f aca="true" t="shared" si="38" ref="F102:F108">SUM(G102,H102)</f>
        <v>0</v>
      </c>
      <c r="G102" s="6"/>
      <c r="H102" s="6"/>
      <c r="I102" s="6">
        <f aca="true" t="shared" si="39" ref="I102:I108">SUM(J102,K102)</f>
        <v>0</v>
      </c>
      <c r="J102" s="6"/>
      <c r="K102" s="6"/>
      <c r="L102" s="6">
        <f aca="true" t="shared" si="40" ref="L102:L108">SUM(M102,N102)</f>
        <v>0</v>
      </c>
      <c r="M102" s="6"/>
      <c r="N102" s="6"/>
    </row>
    <row r="103" spans="1:14" s="2" customFormat="1" ht="39.75" customHeight="1">
      <c r="A103" s="4">
        <v>2482</v>
      </c>
      <c r="B103" s="5" t="s">
        <v>208</v>
      </c>
      <c r="C103" s="4" t="s">
        <v>155</v>
      </c>
      <c r="D103" s="4" t="s">
        <v>163</v>
      </c>
      <c r="E103" s="4" t="s">
        <v>145</v>
      </c>
      <c r="F103" s="6">
        <f t="shared" si="38"/>
        <v>0</v>
      </c>
      <c r="G103" s="6"/>
      <c r="H103" s="6"/>
      <c r="I103" s="6">
        <f t="shared" si="39"/>
        <v>0</v>
      </c>
      <c r="J103" s="6"/>
      <c r="K103" s="6"/>
      <c r="L103" s="6">
        <f t="shared" si="40"/>
        <v>0</v>
      </c>
      <c r="M103" s="6"/>
      <c r="N103" s="6"/>
    </row>
    <row r="104" spans="1:14" s="2" customFormat="1" ht="39.75" customHeight="1">
      <c r="A104" s="4">
        <v>2483</v>
      </c>
      <c r="B104" s="5" t="s">
        <v>209</v>
      </c>
      <c r="C104" s="4" t="s">
        <v>155</v>
      </c>
      <c r="D104" s="4" t="s">
        <v>163</v>
      </c>
      <c r="E104" s="4" t="s">
        <v>147</v>
      </c>
      <c r="F104" s="6">
        <f t="shared" si="38"/>
        <v>0</v>
      </c>
      <c r="G104" s="6"/>
      <c r="H104" s="6"/>
      <c r="I104" s="6">
        <f t="shared" si="39"/>
        <v>0</v>
      </c>
      <c r="J104" s="6"/>
      <c r="K104" s="6"/>
      <c r="L104" s="6">
        <f t="shared" si="40"/>
        <v>0</v>
      </c>
      <c r="M104" s="6"/>
      <c r="N104" s="6"/>
    </row>
    <row r="105" spans="1:14" s="2" customFormat="1" ht="39.75" customHeight="1">
      <c r="A105" s="4">
        <v>2484</v>
      </c>
      <c r="B105" s="5" t="s">
        <v>210</v>
      </c>
      <c r="C105" s="4" t="s">
        <v>155</v>
      </c>
      <c r="D105" s="4" t="s">
        <v>163</v>
      </c>
      <c r="E105" s="4" t="s">
        <v>155</v>
      </c>
      <c r="F105" s="6">
        <f t="shared" si="38"/>
        <v>0</v>
      </c>
      <c r="G105" s="6"/>
      <c r="H105" s="6"/>
      <c r="I105" s="6">
        <f t="shared" si="39"/>
        <v>0</v>
      </c>
      <c r="J105" s="6"/>
      <c r="K105" s="6"/>
      <c r="L105" s="6">
        <f t="shared" si="40"/>
        <v>0</v>
      </c>
      <c r="M105" s="6"/>
      <c r="N105" s="6"/>
    </row>
    <row r="106" spans="1:14" s="2" customFormat="1" ht="27.75" customHeight="1">
      <c r="A106" s="4">
        <v>2485</v>
      </c>
      <c r="B106" s="5" t="s">
        <v>211</v>
      </c>
      <c r="C106" s="4" t="s">
        <v>155</v>
      </c>
      <c r="D106" s="4" t="s">
        <v>163</v>
      </c>
      <c r="E106" s="4" t="s">
        <v>157</v>
      </c>
      <c r="F106" s="6">
        <f t="shared" si="38"/>
        <v>0</v>
      </c>
      <c r="G106" s="6"/>
      <c r="H106" s="6"/>
      <c r="I106" s="6">
        <f t="shared" si="39"/>
        <v>0</v>
      </c>
      <c r="J106" s="6"/>
      <c r="K106" s="6"/>
      <c r="L106" s="6">
        <f t="shared" si="40"/>
        <v>0</v>
      </c>
      <c r="M106" s="6"/>
      <c r="N106" s="6"/>
    </row>
    <row r="107" spans="1:14" s="2" customFormat="1" ht="30" customHeight="1">
      <c r="A107" s="4">
        <v>2486</v>
      </c>
      <c r="B107" s="5" t="s">
        <v>212</v>
      </c>
      <c r="C107" s="4" t="s">
        <v>155</v>
      </c>
      <c r="D107" s="4" t="s">
        <v>163</v>
      </c>
      <c r="E107" s="4" t="s">
        <v>159</v>
      </c>
      <c r="F107" s="6">
        <f t="shared" si="38"/>
        <v>0</v>
      </c>
      <c r="G107" s="6"/>
      <c r="H107" s="6"/>
      <c r="I107" s="6">
        <f t="shared" si="39"/>
        <v>0</v>
      </c>
      <c r="J107" s="6"/>
      <c r="K107" s="6"/>
      <c r="L107" s="6">
        <f t="shared" si="40"/>
        <v>0</v>
      </c>
      <c r="M107" s="6"/>
      <c r="N107" s="6"/>
    </row>
    <row r="108" spans="1:14" s="2" customFormat="1" ht="25.5" customHeight="1">
      <c r="A108" s="4">
        <v>2487</v>
      </c>
      <c r="B108" s="5" t="s">
        <v>213</v>
      </c>
      <c r="C108" s="4" t="s">
        <v>155</v>
      </c>
      <c r="D108" s="4" t="s">
        <v>163</v>
      </c>
      <c r="E108" s="4" t="s">
        <v>162</v>
      </c>
      <c r="F108" s="6">
        <f t="shared" si="38"/>
        <v>0</v>
      </c>
      <c r="G108" s="6"/>
      <c r="H108" s="6"/>
      <c r="I108" s="6">
        <f t="shared" si="39"/>
        <v>0</v>
      </c>
      <c r="J108" s="6"/>
      <c r="K108" s="6"/>
      <c r="L108" s="6">
        <f t="shared" si="40"/>
        <v>0</v>
      </c>
      <c r="M108" s="6"/>
      <c r="N108" s="6"/>
    </row>
    <row r="109" spans="1:14" s="2" customFormat="1" ht="27.75" customHeight="1">
      <c r="A109" s="4">
        <v>2490</v>
      </c>
      <c r="B109" s="5" t="s">
        <v>600</v>
      </c>
      <c r="C109" s="4" t="s">
        <v>155</v>
      </c>
      <c r="D109" s="4" t="s">
        <v>215</v>
      </c>
      <c r="E109" s="4" t="s">
        <v>140</v>
      </c>
      <c r="F109" s="6">
        <f aca="true" t="shared" si="41" ref="F109:N109">SUM(F110)</f>
        <v>-10000</v>
      </c>
      <c r="G109" s="6">
        <f t="shared" si="41"/>
        <v>0</v>
      </c>
      <c r="H109" s="6">
        <f t="shared" si="41"/>
        <v>-10000</v>
      </c>
      <c r="I109" s="6">
        <f t="shared" si="41"/>
        <v>-10000</v>
      </c>
      <c r="J109" s="6">
        <f t="shared" si="41"/>
        <v>0</v>
      </c>
      <c r="K109" s="6">
        <f>+K110</f>
        <v>-10000</v>
      </c>
      <c r="L109" s="6">
        <f t="shared" si="41"/>
        <v>-3330.5</v>
      </c>
      <c r="M109" s="6">
        <f t="shared" si="41"/>
        <v>0</v>
      </c>
      <c r="N109" s="6">
        <f t="shared" si="41"/>
        <v>-3330.5</v>
      </c>
    </row>
    <row r="110" spans="1:14" s="2" customFormat="1" ht="30" customHeight="1">
      <c r="A110" s="4">
        <v>2491</v>
      </c>
      <c r="B110" s="5" t="s">
        <v>214</v>
      </c>
      <c r="C110" s="4" t="s">
        <v>155</v>
      </c>
      <c r="D110" s="4" t="s">
        <v>215</v>
      </c>
      <c r="E110" s="4" t="s">
        <v>139</v>
      </c>
      <c r="F110" s="6">
        <f>SUM(G110,H110)</f>
        <v>-10000</v>
      </c>
      <c r="G110" s="6"/>
      <c r="H110" s="6">
        <v>-10000</v>
      </c>
      <c r="I110" s="6">
        <f>SUM(J110,K110)</f>
        <v>-10000</v>
      </c>
      <c r="J110" s="6"/>
      <c r="K110" s="6">
        <v>-10000</v>
      </c>
      <c r="L110" s="6">
        <f>SUM(M110,N110)</f>
        <v>-3330.5</v>
      </c>
      <c r="M110" s="6"/>
      <c r="N110" s="6">
        <v>-3330.5</v>
      </c>
    </row>
    <row r="111" spans="1:14" s="2" customFormat="1" ht="53.25" customHeight="1">
      <c r="A111" s="4">
        <v>2500</v>
      </c>
      <c r="B111" s="5" t="s">
        <v>601</v>
      </c>
      <c r="C111" s="4" t="s">
        <v>157</v>
      </c>
      <c r="D111" s="4" t="s">
        <v>140</v>
      </c>
      <c r="E111" s="4" t="s">
        <v>140</v>
      </c>
      <c r="F111" s="6">
        <f aca="true" t="shared" si="42" ref="F111:N111">SUM(F112,F114,F116,F118,F120,F122)</f>
        <v>114630</v>
      </c>
      <c r="G111" s="6">
        <f t="shared" si="42"/>
        <v>111630</v>
      </c>
      <c r="H111" s="6">
        <f t="shared" si="42"/>
        <v>3000</v>
      </c>
      <c r="I111" s="6">
        <f t="shared" si="42"/>
        <v>95210</v>
      </c>
      <c r="J111" s="6">
        <f t="shared" si="42"/>
        <v>92210</v>
      </c>
      <c r="K111" s="6">
        <f t="shared" si="42"/>
        <v>3000</v>
      </c>
      <c r="L111" s="6">
        <v>67271.7</v>
      </c>
      <c r="M111" s="6">
        <v>66181.7</v>
      </c>
      <c r="N111" s="6">
        <f t="shared" si="42"/>
        <v>1090</v>
      </c>
    </row>
    <row r="112" spans="1:14" s="2" customFormat="1" ht="24.75" customHeight="1">
      <c r="A112" s="4">
        <v>2510</v>
      </c>
      <c r="B112" s="5" t="s">
        <v>602</v>
      </c>
      <c r="C112" s="4" t="s">
        <v>157</v>
      </c>
      <c r="D112" s="4" t="s">
        <v>139</v>
      </c>
      <c r="E112" s="4" t="s">
        <v>140</v>
      </c>
      <c r="F112" s="6">
        <f aca="true" t="shared" si="43" ref="F112:N112">SUM(F113)</f>
        <v>40180</v>
      </c>
      <c r="G112" s="6">
        <f t="shared" si="43"/>
        <v>38680</v>
      </c>
      <c r="H112" s="6">
        <f t="shared" si="43"/>
        <v>1500</v>
      </c>
      <c r="I112" s="6">
        <f t="shared" si="43"/>
        <v>30760</v>
      </c>
      <c r="J112" s="6">
        <f t="shared" si="43"/>
        <v>29260</v>
      </c>
      <c r="K112" s="6">
        <f t="shared" si="43"/>
        <v>1500</v>
      </c>
      <c r="L112" s="6">
        <f t="shared" si="43"/>
        <v>24357.7</v>
      </c>
      <c r="M112" s="6">
        <f t="shared" si="43"/>
        <v>24357.7</v>
      </c>
      <c r="N112" s="6">
        <f t="shared" si="43"/>
        <v>0</v>
      </c>
    </row>
    <row r="113" spans="1:14" s="2" customFormat="1" ht="23.25" customHeight="1">
      <c r="A113" s="4">
        <v>2511</v>
      </c>
      <c r="B113" s="5" t="s">
        <v>216</v>
      </c>
      <c r="C113" s="4" t="s">
        <v>157</v>
      </c>
      <c r="D113" s="4" t="s">
        <v>139</v>
      </c>
      <c r="E113" s="4" t="s">
        <v>139</v>
      </c>
      <c r="F113" s="6">
        <f>SUM(G113,H113)</f>
        <v>40180</v>
      </c>
      <c r="G113" s="6">
        <v>38680</v>
      </c>
      <c r="H113" s="6">
        <v>1500</v>
      </c>
      <c r="I113" s="6">
        <f>SUM(J113,K113)</f>
        <v>30760</v>
      </c>
      <c r="J113" s="6">
        <v>29260</v>
      </c>
      <c r="K113" s="6">
        <v>1500</v>
      </c>
      <c r="L113" s="6">
        <f>SUM(M113,N113)</f>
        <v>24357.7</v>
      </c>
      <c r="M113" s="6">
        <v>24357.7</v>
      </c>
      <c r="N113" s="6">
        <v>0</v>
      </c>
    </row>
    <row r="114" spans="1:14" s="2" customFormat="1" ht="23.25" customHeight="1">
      <c r="A114" s="4">
        <v>2520</v>
      </c>
      <c r="B114" s="5" t="s">
        <v>603</v>
      </c>
      <c r="C114" s="4" t="s">
        <v>157</v>
      </c>
      <c r="D114" s="4" t="s">
        <v>145</v>
      </c>
      <c r="E114" s="4" t="s">
        <v>140</v>
      </c>
      <c r="F114" s="6">
        <f aca="true" t="shared" si="44" ref="F114:N114">SUM(F115)</f>
        <v>0</v>
      </c>
      <c r="G114" s="6">
        <f t="shared" si="44"/>
        <v>0</v>
      </c>
      <c r="H114" s="6">
        <f t="shared" si="44"/>
        <v>0</v>
      </c>
      <c r="I114" s="6">
        <f t="shared" si="44"/>
        <v>0</v>
      </c>
      <c r="J114" s="6">
        <f t="shared" si="44"/>
        <v>0</v>
      </c>
      <c r="K114" s="6">
        <f t="shared" si="44"/>
        <v>0</v>
      </c>
      <c r="L114" s="6">
        <f t="shared" si="44"/>
        <v>0</v>
      </c>
      <c r="M114" s="6">
        <f t="shared" si="44"/>
        <v>0</v>
      </c>
      <c r="N114" s="6">
        <f t="shared" si="44"/>
        <v>0</v>
      </c>
    </row>
    <row r="115" spans="1:14" s="2" customFormat="1" ht="25.5" customHeight="1">
      <c r="A115" s="4">
        <v>2521</v>
      </c>
      <c r="B115" s="5" t="s">
        <v>217</v>
      </c>
      <c r="C115" s="4" t="s">
        <v>157</v>
      </c>
      <c r="D115" s="4" t="s">
        <v>145</v>
      </c>
      <c r="E115" s="4" t="s">
        <v>139</v>
      </c>
      <c r="F115" s="6">
        <f>SUM(G115,H115)</f>
        <v>0</v>
      </c>
      <c r="G115" s="6"/>
      <c r="H115" s="6"/>
      <c r="I115" s="6">
        <f>SUM(J115,K115)</f>
        <v>0</v>
      </c>
      <c r="J115" s="6"/>
      <c r="K115" s="6"/>
      <c r="L115" s="6">
        <f>SUM(M115,N115)</f>
        <v>0</v>
      </c>
      <c r="M115" s="6"/>
      <c r="N115" s="6"/>
    </row>
    <row r="116" spans="1:14" s="2" customFormat="1" ht="32.25" customHeight="1">
      <c r="A116" s="4">
        <v>2530</v>
      </c>
      <c r="B116" s="5" t="s">
        <v>604</v>
      </c>
      <c r="C116" s="4" t="s">
        <v>157</v>
      </c>
      <c r="D116" s="4" t="s">
        <v>147</v>
      </c>
      <c r="E116" s="4" t="s">
        <v>140</v>
      </c>
      <c r="F116" s="6">
        <f aca="true" t="shared" si="45" ref="F116:N116">SUM(F117)</f>
        <v>72650</v>
      </c>
      <c r="G116" s="6">
        <f t="shared" si="45"/>
        <v>71150</v>
      </c>
      <c r="H116" s="6">
        <f t="shared" si="45"/>
        <v>1500</v>
      </c>
      <c r="I116" s="6">
        <f t="shared" si="45"/>
        <v>62650</v>
      </c>
      <c r="J116" s="6">
        <f t="shared" si="45"/>
        <v>61150</v>
      </c>
      <c r="K116" s="6">
        <f t="shared" si="45"/>
        <v>1500</v>
      </c>
      <c r="L116" s="6">
        <f t="shared" si="45"/>
        <v>42028.5</v>
      </c>
      <c r="M116" s="6">
        <f t="shared" si="45"/>
        <v>40938.5</v>
      </c>
      <c r="N116" s="6">
        <f t="shared" si="45"/>
        <v>1090</v>
      </c>
    </row>
    <row r="117" spans="1:14" s="2" customFormat="1" ht="31.5" customHeight="1">
      <c r="A117" s="4">
        <v>2531</v>
      </c>
      <c r="B117" s="5" t="s">
        <v>218</v>
      </c>
      <c r="C117" s="4" t="s">
        <v>157</v>
      </c>
      <c r="D117" s="4" t="s">
        <v>147</v>
      </c>
      <c r="E117" s="4" t="s">
        <v>139</v>
      </c>
      <c r="F117" s="6">
        <f>SUM(G117,H117)</f>
        <v>72650</v>
      </c>
      <c r="G117" s="6">
        <v>71150</v>
      </c>
      <c r="H117" s="6">
        <v>1500</v>
      </c>
      <c r="I117" s="6">
        <f>SUM(J117,K117)</f>
        <v>62650</v>
      </c>
      <c r="J117" s="6">
        <v>61150</v>
      </c>
      <c r="K117" s="6">
        <v>1500</v>
      </c>
      <c r="L117" s="6">
        <f>SUM(M117,N117)</f>
        <v>42028.5</v>
      </c>
      <c r="M117" s="6">
        <v>40938.5</v>
      </c>
      <c r="N117" s="6">
        <v>1090</v>
      </c>
    </row>
    <row r="118" spans="1:14" s="2" customFormat="1" ht="29.25" customHeight="1">
      <c r="A118" s="4">
        <v>2540</v>
      </c>
      <c r="B118" s="5" t="s">
        <v>605</v>
      </c>
      <c r="C118" s="4" t="s">
        <v>157</v>
      </c>
      <c r="D118" s="4" t="s">
        <v>155</v>
      </c>
      <c r="E118" s="4" t="s">
        <v>140</v>
      </c>
      <c r="F118" s="6">
        <f aca="true" t="shared" si="46" ref="F118:N118">SUM(F119)</f>
        <v>0</v>
      </c>
      <c r="G118" s="6">
        <f t="shared" si="46"/>
        <v>0</v>
      </c>
      <c r="H118" s="6">
        <f t="shared" si="46"/>
        <v>0</v>
      </c>
      <c r="I118" s="6">
        <f t="shared" si="46"/>
        <v>0</v>
      </c>
      <c r="J118" s="6">
        <f t="shared" si="46"/>
        <v>0</v>
      </c>
      <c r="K118" s="6">
        <f t="shared" si="46"/>
        <v>0</v>
      </c>
      <c r="L118" s="6">
        <f t="shared" si="46"/>
        <v>0</v>
      </c>
      <c r="M118" s="6">
        <f t="shared" si="46"/>
        <v>0</v>
      </c>
      <c r="N118" s="6">
        <f t="shared" si="46"/>
        <v>0</v>
      </c>
    </row>
    <row r="119" spans="1:14" s="2" customFormat="1" ht="30" customHeight="1">
      <c r="A119" s="4">
        <v>2541</v>
      </c>
      <c r="B119" s="5" t="s">
        <v>219</v>
      </c>
      <c r="C119" s="4" t="s">
        <v>157</v>
      </c>
      <c r="D119" s="4" t="s">
        <v>155</v>
      </c>
      <c r="E119" s="4" t="s">
        <v>139</v>
      </c>
      <c r="F119" s="6">
        <f>SUM(G119,H119)</f>
        <v>0</v>
      </c>
      <c r="G119" s="6"/>
      <c r="H119" s="6"/>
      <c r="I119" s="6">
        <f>SUM(J119,K119)</f>
        <v>0</v>
      </c>
      <c r="J119" s="6"/>
      <c r="K119" s="6"/>
      <c r="L119" s="6">
        <f>SUM(M119,N119)</f>
        <v>0</v>
      </c>
      <c r="M119" s="6"/>
      <c r="N119" s="6"/>
    </row>
    <row r="120" spans="1:14" s="2" customFormat="1" ht="39.75" customHeight="1">
      <c r="A120" s="4">
        <v>2550</v>
      </c>
      <c r="B120" s="5" t="s">
        <v>606</v>
      </c>
      <c r="C120" s="4" t="s">
        <v>157</v>
      </c>
      <c r="D120" s="4" t="s">
        <v>157</v>
      </c>
      <c r="E120" s="4" t="s">
        <v>140</v>
      </c>
      <c r="F120" s="6">
        <f aca="true" t="shared" si="47" ref="F120:N120">SUM(F121)</f>
        <v>0</v>
      </c>
      <c r="G120" s="6">
        <f t="shared" si="47"/>
        <v>0</v>
      </c>
      <c r="H120" s="6">
        <f t="shared" si="47"/>
        <v>0</v>
      </c>
      <c r="I120" s="6">
        <f t="shared" si="47"/>
        <v>0</v>
      </c>
      <c r="J120" s="6">
        <f t="shared" si="47"/>
        <v>0</v>
      </c>
      <c r="K120" s="6">
        <f t="shared" si="47"/>
        <v>0</v>
      </c>
      <c r="L120" s="6">
        <f t="shared" si="47"/>
        <v>0</v>
      </c>
      <c r="M120" s="6">
        <f t="shared" si="47"/>
        <v>0</v>
      </c>
      <c r="N120" s="6">
        <f t="shared" si="47"/>
        <v>0</v>
      </c>
    </row>
    <row r="121" spans="1:14" s="2" customFormat="1" ht="39.75" customHeight="1">
      <c r="A121" s="4">
        <v>2551</v>
      </c>
      <c r="B121" s="5" t="s">
        <v>220</v>
      </c>
      <c r="C121" s="4" t="s">
        <v>157</v>
      </c>
      <c r="D121" s="4" t="s">
        <v>157</v>
      </c>
      <c r="E121" s="4" t="s">
        <v>139</v>
      </c>
      <c r="F121" s="6">
        <f>SUM(G121,H121)</f>
        <v>0</v>
      </c>
      <c r="G121" s="6"/>
      <c r="H121" s="6"/>
      <c r="I121" s="6">
        <f>SUM(J121,K121)</f>
        <v>0</v>
      </c>
      <c r="J121" s="6"/>
      <c r="K121" s="6"/>
      <c r="L121" s="6">
        <f>SUM(M121,N121)</f>
        <v>0</v>
      </c>
      <c r="M121" s="6"/>
      <c r="N121" s="6"/>
    </row>
    <row r="122" spans="1:14" s="2" customFormat="1" ht="33.75" customHeight="1">
      <c r="A122" s="4">
        <v>2560</v>
      </c>
      <c r="B122" s="5" t="s">
        <v>607</v>
      </c>
      <c r="C122" s="4" t="s">
        <v>157</v>
      </c>
      <c r="D122" s="4" t="s">
        <v>159</v>
      </c>
      <c r="E122" s="4" t="s">
        <v>140</v>
      </c>
      <c r="F122" s="6">
        <f aca="true" t="shared" si="48" ref="F122:N122">SUM(F123)</f>
        <v>1800</v>
      </c>
      <c r="G122" s="6">
        <f t="shared" si="48"/>
        <v>1800</v>
      </c>
      <c r="H122" s="6">
        <f t="shared" si="48"/>
        <v>0</v>
      </c>
      <c r="I122" s="6">
        <f t="shared" si="48"/>
        <v>1800</v>
      </c>
      <c r="J122" s="6">
        <f t="shared" si="48"/>
        <v>1800</v>
      </c>
      <c r="K122" s="6">
        <f t="shared" si="48"/>
        <v>0</v>
      </c>
      <c r="L122" s="6">
        <f t="shared" si="48"/>
        <v>885.5</v>
      </c>
      <c r="M122" s="6">
        <f t="shared" si="48"/>
        <v>885.5</v>
      </c>
      <c r="N122" s="6">
        <f t="shared" si="48"/>
        <v>0</v>
      </c>
    </row>
    <row r="123" spans="1:14" s="2" customFormat="1" ht="33" customHeight="1">
      <c r="A123" s="4">
        <v>2561</v>
      </c>
      <c r="B123" s="5" t="s">
        <v>221</v>
      </c>
      <c r="C123" s="4" t="s">
        <v>157</v>
      </c>
      <c r="D123" s="4" t="s">
        <v>159</v>
      </c>
      <c r="E123" s="4" t="s">
        <v>139</v>
      </c>
      <c r="F123" s="6">
        <f>SUM(G123,H123)</f>
        <v>1800</v>
      </c>
      <c r="G123" s="6">
        <v>1800</v>
      </c>
      <c r="H123" s="6"/>
      <c r="I123" s="6">
        <f>SUM(J123,K123)</f>
        <v>1800</v>
      </c>
      <c r="J123" s="6">
        <v>1800</v>
      </c>
      <c r="K123" s="6"/>
      <c r="L123" s="6">
        <f>SUM(M123,N123)</f>
        <v>885.5</v>
      </c>
      <c r="M123" s="6">
        <v>885.5</v>
      </c>
      <c r="N123" s="6"/>
    </row>
    <row r="124" spans="1:14" s="2" customFormat="1" ht="46.5" customHeight="1">
      <c r="A124" s="4">
        <v>2600</v>
      </c>
      <c r="B124" s="5" t="s">
        <v>608</v>
      </c>
      <c r="C124" s="4" t="s">
        <v>159</v>
      </c>
      <c r="D124" s="4" t="s">
        <v>140</v>
      </c>
      <c r="E124" s="4" t="s">
        <v>140</v>
      </c>
      <c r="F124" s="6">
        <f aca="true" t="shared" si="49" ref="F124:N124">SUM(F125,F127,F129,F131,F133,F135)</f>
        <v>168900</v>
      </c>
      <c r="G124" s="6">
        <f t="shared" si="49"/>
        <v>104900</v>
      </c>
      <c r="H124" s="6">
        <f t="shared" si="49"/>
        <v>64000</v>
      </c>
      <c r="I124" s="6">
        <f t="shared" si="49"/>
        <v>138342</v>
      </c>
      <c r="J124" s="6">
        <f t="shared" si="49"/>
        <v>81700</v>
      </c>
      <c r="K124" s="6">
        <f t="shared" si="49"/>
        <v>56642</v>
      </c>
      <c r="L124" s="6">
        <f t="shared" si="49"/>
        <v>125260.9</v>
      </c>
      <c r="M124" s="6">
        <f t="shared" si="49"/>
        <v>73406.70000000001</v>
      </c>
      <c r="N124" s="6">
        <f t="shared" si="49"/>
        <v>51854.2</v>
      </c>
    </row>
    <row r="125" spans="1:14" s="2" customFormat="1" ht="21.75" customHeight="1">
      <c r="A125" s="4">
        <v>2610</v>
      </c>
      <c r="B125" s="5" t="s">
        <v>609</v>
      </c>
      <c r="C125" s="4" t="s">
        <v>159</v>
      </c>
      <c r="D125" s="4" t="s">
        <v>139</v>
      </c>
      <c r="E125" s="4" t="s">
        <v>140</v>
      </c>
      <c r="F125" s="6">
        <f aca="true" t="shared" si="50" ref="F125:N125">SUM(F126)</f>
        <v>34700</v>
      </c>
      <c r="G125" s="6">
        <f t="shared" si="50"/>
        <v>6200</v>
      </c>
      <c r="H125" s="6">
        <f t="shared" si="50"/>
        <v>28500</v>
      </c>
      <c r="I125" s="6">
        <f t="shared" si="50"/>
        <v>32700</v>
      </c>
      <c r="J125" s="6">
        <f t="shared" si="50"/>
        <v>4700</v>
      </c>
      <c r="K125" s="6">
        <f t="shared" si="50"/>
        <v>28000</v>
      </c>
      <c r="L125" s="6">
        <f t="shared" si="50"/>
        <v>26859.4</v>
      </c>
      <c r="M125" s="6">
        <f t="shared" si="50"/>
        <v>0</v>
      </c>
      <c r="N125" s="6">
        <f t="shared" si="50"/>
        <v>26859.4</v>
      </c>
    </row>
    <row r="126" spans="1:14" s="2" customFormat="1" ht="24" customHeight="1">
      <c r="A126" s="4">
        <v>2611</v>
      </c>
      <c r="B126" s="5" t="s">
        <v>222</v>
      </c>
      <c r="C126" s="4" t="s">
        <v>159</v>
      </c>
      <c r="D126" s="4" t="s">
        <v>139</v>
      </c>
      <c r="E126" s="4" t="s">
        <v>139</v>
      </c>
      <c r="F126" s="6">
        <f>SUM(G126,H126)</f>
        <v>34700</v>
      </c>
      <c r="G126" s="6">
        <v>6200</v>
      </c>
      <c r="H126" s="6">
        <v>28500</v>
      </c>
      <c r="I126" s="6">
        <f>SUM(J126,K126)</f>
        <v>32700</v>
      </c>
      <c r="J126" s="6">
        <v>4700</v>
      </c>
      <c r="K126" s="6">
        <v>28000</v>
      </c>
      <c r="L126" s="6">
        <f>SUM(M126,N126)</f>
        <v>26859.4</v>
      </c>
      <c r="M126" s="6"/>
      <c r="N126" s="6">
        <v>26859.4</v>
      </c>
    </row>
    <row r="127" spans="1:14" s="2" customFormat="1" ht="21.75" customHeight="1">
      <c r="A127" s="4">
        <v>2620</v>
      </c>
      <c r="B127" s="5" t="s">
        <v>610</v>
      </c>
      <c r="C127" s="4" t="s">
        <v>159</v>
      </c>
      <c r="D127" s="4" t="s">
        <v>145</v>
      </c>
      <c r="E127" s="4" t="s">
        <v>140</v>
      </c>
      <c r="F127" s="6">
        <f aca="true" t="shared" si="51" ref="F127:N127">SUM(F128)</f>
        <v>0</v>
      </c>
      <c r="G127" s="6">
        <f t="shared" si="51"/>
        <v>0</v>
      </c>
      <c r="H127" s="6">
        <f t="shared" si="51"/>
        <v>0</v>
      </c>
      <c r="I127" s="6">
        <f t="shared" si="51"/>
        <v>0</v>
      </c>
      <c r="J127" s="6">
        <f t="shared" si="51"/>
        <v>0</v>
      </c>
      <c r="K127" s="6">
        <f t="shared" si="51"/>
        <v>0</v>
      </c>
      <c r="L127" s="6">
        <f t="shared" si="51"/>
        <v>0</v>
      </c>
      <c r="M127" s="6">
        <f t="shared" si="51"/>
        <v>0</v>
      </c>
      <c r="N127" s="6">
        <f t="shared" si="51"/>
        <v>0</v>
      </c>
    </row>
    <row r="128" spans="1:14" s="2" customFormat="1" ht="16.5" customHeight="1">
      <c r="A128" s="4">
        <v>2621</v>
      </c>
      <c r="B128" s="5" t="s">
        <v>223</v>
      </c>
      <c r="C128" s="4" t="s">
        <v>159</v>
      </c>
      <c r="D128" s="4" t="s">
        <v>145</v>
      </c>
      <c r="E128" s="4" t="s">
        <v>139</v>
      </c>
      <c r="F128" s="6">
        <f>SUM(G128,H128)</f>
        <v>0</v>
      </c>
      <c r="G128" s="6"/>
      <c r="H128" s="6"/>
      <c r="I128" s="6">
        <f>SUM(J128,K128)</f>
        <v>0</v>
      </c>
      <c r="J128" s="6"/>
      <c r="K128" s="6"/>
      <c r="L128" s="6">
        <f>SUM(M128,N128)</f>
        <v>0</v>
      </c>
      <c r="M128" s="6"/>
      <c r="N128" s="6"/>
    </row>
    <row r="129" spans="1:14" s="2" customFormat="1" ht="22.5" customHeight="1">
      <c r="A129" s="4">
        <v>2630</v>
      </c>
      <c r="B129" s="5" t="s">
        <v>611</v>
      </c>
      <c r="C129" s="4" t="s">
        <v>159</v>
      </c>
      <c r="D129" s="4" t="s">
        <v>147</v>
      </c>
      <c r="E129" s="4" t="s">
        <v>140</v>
      </c>
      <c r="F129" s="6">
        <f aca="true" t="shared" si="52" ref="F129:L129">SUM(F130)</f>
        <v>58500</v>
      </c>
      <c r="G129" s="6">
        <f t="shared" si="52"/>
        <v>40000</v>
      </c>
      <c r="H129" s="6">
        <f t="shared" si="52"/>
        <v>18500</v>
      </c>
      <c r="I129" s="6">
        <f t="shared" si="52"/>
        <v>36642</v>
      </c>
      <c r="J129" s="6">
        <f t="shared" si="52"/>
        <v>25000</v>
      </c>
      <c r="K129" s="6">
        <f t="shared" si="52"/>
        <v>11642</v>
      </c>
      <c r="L129" s="6">
        <f t="shared" si="52"/>
        <v>33998.7</v>
      </c>
      <c r="M129" s="6">
        <v>23033.9</v>
      </c>
      <c r="N129" s="6">
        <v>10964.8</v>
      </c>
    </row>
    <row r="130" spans="1:14" s="2" customFormat="1" ht="26.25" customHeight="1">
      <c r="A130" s="4">
        <v>2631</v>
      </c>
      <c r="B130" s="5" t="s">
        <v>224</v>
      </c>
      <c r="C130" s="4" t="s">
        <v>159</v>
      </c>
      <c r="D130" s="4" t="s">
        <v>147</v>
      </c>
      <c r="E130" s="4" t="s">
        <v>139</v>
      </c>
      <c r="F130" s="6">
        <f>SUM(G130,H130)</f>
        <v>58500</v>
      </c>
      <c r="G130" s="6">
        <v>40000</v>
      </c>
      <c r="H130" s="6">
        <v>18500</v>
      </c>
      <c r="I130" s="6">
        <f>SUM(J130,K130)</f>
        <v>36642</v>
      </c>
      <c r="J130" s="6">
        <v>25000</v>
      </c>
      <c r="K130" s="6">
        <v>11642</v>
      </c>
      <c r="L130" s="6">
        <f>SUM(M130,N130)</f>
        <v>33998.7</v>
      </c>
      <c r="M130" s="6">
        <v>23033.9</v>
      </c>
      <c r="N130" s="6">
        <v>10964.8</v>
      </c>
    </row>
    <row r="131" spans="1:14" s="2" customFormat="1" ht="21" customHeight="1">
      <c r="A131" s="4">
        <v>2640</v>
      </c>
      <c r="B131" s="5" t="s">
        <v>612</v>
      </c>
      <c r="C131" s="4" t="s">
        <v>159</v>
      </c>
      <c r="D131" s="4" t="s">
        <v>155</v>
      </c>
      <c r="E131" s="4" t="s">
        <v>140</v>
      </c>
      <c r="F131" s="6">
        <f aca="true" t="shared" si="53" ref="F131:N131">SUM(F132)</f>
        <v>75700</v>
      </c>
      <c r="G131" s="6">
        <f t="shared" si="53"/>
        <v>58700</v>
      </c>
      <c r="H131" s="6">
        <f t="shared" si="53"/>
        <v>17000</v>
      </c>
      <c r="I131" s="6">
        <f t="shared" si="53"/>
        <v>69000</v>
      </c>
      <c r="J131" s="6">
        <f t="shared" si="53"/>
        <v>52000</v>
      </c>
      <c r="K131" s="6">
        <f t="shared" si="53"/>
        <v>17000</v>
      </c>
      <c r="L131" s="6">
        <f t="shared" si="53"/>
        <v>64402.8</v>
      </c>
      <c r="M131" s="6">
        <f t="shared" si="53"/>
        <v>50372.8</v>
      </c>
      <c r="N131" s="6">
        <f t="shared" si="53"/>
        <v>14030</v>
      </c>
    </row>
    <row r="132" spans="1:14" s="2" customFormat="1" ht="23.25" customHeight="1">
      <c r="A132" s="4">
        <v>2641</v>
      </c>
      <c r="B132" s="5" t="s">
        <v>225</v>
      </c>
      <c r="C132" s="4" t="s">
        <v>159</v>
      </c>
      <c r="D132" s="4" t="s">
        <v>155</v>
      </c>
      <c r="E132" s="4" t="s">
        <v>139</v>
      </c>
      <c r="F132" s="6">
        <f>SUM(G132,H132)</f>
        <v>75700</v>
      </c>
      <c r="G132" s="6">
        <v>58700</v>
      </c>
      <c r="H132" s="6">
        <v>17000</v>
      </c>
      <c r="I132" s="6">
        <f>SUM(J132,K132)</f>
        <v>69000</v>
      </c>
      <c r="J132" s="6">
        <v>52000</v>
      </c>
      <c r="K132" s="6">
        <v>17000</v>
      </c>
      <c r="L132" s="6">
        <f>SUM(M132,N132)</f>
        <v>64402.8</v>
      </c>
      <c r="M132" s="6">
        <v>50372.8</v>
      </c>
      <c r="N132" s="6">
        <v>14030</v>
      </c>
    </row>
    <row r="133" spans="1:14" s="2" customFormat="1" ht="39.75" customHeight="1">
      <c r="A133" s="4">
        <v>2650</v>
      </c>
      <c r="B133" s="5" t="s">
        <v>613</v>
      </c>
      <c r="C133" s="4" t="s">
        <v>159</v>
      </c>
      <c r="D133" s="4" t="s">
        <v>157</v>
      </c>
      <c r="E133" s="4" t="s">
        <v>140</v>
      </c>
      <c r="F133" s="6">
        <f aca="true" t="shared" si="54" ref="F133:N133">SUM(F134)</f>
        <v>0</v>
      </c>
      <c r="G133" s="6">
        <f t="shared" si="54"/>
        <v>0</v>
      </c>
      <c r="H133" s="6">
        <f t="shared" si="54"/>
        <v>0</v>
      </c>
      <c r="I133" s="6">
        <f t="shared" si="54"/>
        <v>0</v>
      </c>
      <c r="J133" s="6">
        <f t="shared" si="54"/>
        <v>0</v>
      </c>
      <c r="K133" s="6">
        <f t="shared" si="54"/>
        <v>0</v>
      </c>
      <c r="L133" s="6">
        <f t="shared" si="54"/>
        <v>0</v>
      </c>
      <c r="M133" s="6">
        <f t="shared" si="54"/>
        <v>0</v>
      </c>
      <c r="N133" s="6">
        <f t="shared" si="54"/>
        <v>0</v>
      </c>
    </row>
    <row r="134" spans="1:14" s="2" customFormat="1" ht="39.75" customHeight="1">
      <c r="A134" s="4">
        <v>2651</v>
      </c>
      <c r="B134" s="5" t="s">
        <v>226</v>
      </c>
      <c r="C134" s="4" t="s">
        <v>159</v>
      </c>
      <c r="D134" s="4" t="s">
        <v>157</v>
      </c>
      <c r="E134" s="4" t="s">
        <v>139</v>
      </c>
      <c r="F134" s="6">
        <f>SUM(G134,H134)</f>
        <v>0</v>
      </c>
      <c r="G134" s="6"/>
      <c r="H134" s="6"/>
      <c r="I134" s="6">
        <f>SUM(J134,K134)</f>
        <v>0</v>
      </c>
      <c r="J134" s="6"/>
      <c r="K134" s="6"/>
      <c r="L134" s="6">
        <f>SUM(M134,N134)</f>
        <v>0</v>
      </c>
      <c r="M134" s="6"/>
      <c r="N134" s="6"/>
    </row>
    <row r="135" spans="1:14" s="2" customFormat="1" ht="39.75" customHeight="1">
      <c r="A135" s="4">
        <v>2660</v>
      </c>
      <c r="B135" s="5" t="s">
        <v>614</v>
      </c>
      <c r="C135" s="4" t="s">
        <v>159</v>
      </c>
      <c r="D135" s="4" t="s">
        <v>159</v>
      </c>
      <c r="E135" s="4" t="s">
        <v>140</v>
      </c>
      <c r="F135" s="6">
        <f aca="true" t="shared" si="55" ref="F135:N135">SUM(F136)</f>
        <v>0</v>
      </c>
      <c r="G135" s="6">
        <f t="shared" si="55"/>
        <v>0</v>
      </c>
      <c r="H135" s="6">
        <f t="shared" si="55"/>
        <v>0</v>
      </c>
      <c r="I135" s="6">
        <f t="shared" si="55"/>
        <v>0</v>
      </c>
      <c r="J135" s="6">
        <f t="shared" si="55"/>
        <v>0</v>
      </c>
      <c r="K135" s="6">
        <f t="shared" si="55"/>
        <v>0</v>
      </c>
      <c r="L135" s="6">
        <f t="shared" si="55"/>
        <v>0</v>
      </c>
      <c r="M135" s="6">
        <f t="shared" si="55"/>
        <v>0</v>
      </c>
      <c r="N135" s="6">
        <f t="shared" si="55"/>
        <v>0</v>
      </c>
    </row>
    <row r="136" spans="1:14" s="2" customFormat="1" ht="39.75" customHeight="1">
      <c r="A136" s="4">
        <v>2661</v>
      </c>
      <c r="B136" s="5" t="s">
        <v>227</v>
      </c>
      <c r="C136" s="4" t="s">
        <v>159</v>
      </c>
      <c r="D136" s="4" t="s">
        <v>159</v>
      </c>
      <c r="E136" s="4" t="s">
        <v>139</v>
      </c>
      <c r="F136" s="6">
        <f>SUM(G136,H136)</f>
        <v>0</v>
      </c>
      <c r="G136" s="6"/>
      <c r="H136" s="6"/>
      <c r="I136" s="6">
        <f>SUM(J136,K136)</f>
        <v>0</v>
      </c>
      <c r="J136" s="6"/>
      <c r="K136" s="6"/>
      <c r="L136" s="6">
        <f>SUM(M136,N136)</f>
        <v>0</v>
      </c>
      <c r="M136" s="6"/>
      <c r="N136" s="6"/>
    </row>
    <row r="137" spans="1:14" s="2" customFormat="1" ht="39.75" customHeight="1">
      <c r="A137" s="4">
        <v>2700</v>
      </c>
      <c r="B137" s="5" t="s">
        <v>615</v>
      </c>
      <c r="C137" s="4" t="s">
        <v>162</v>
      </c>
      <c r="D137" s="4" t="s">
        <v>140</v>
      </c>
      <c r="E137" s="4" t="s">
        <v>140</v>
      </c>
      <c r="F137" s="6">
        <f aca="true" t="shared" si="56" ref="F137:N137">SUM(F138,F142,F147,F152,F154,F156)</f>
        <v>0</v>
      </c>
      <c r="G137" s="6">
        <f t="shared" si="56"/>
        <v>0</v>
      </c>
      <c r="H137" s="6">
        <f t="shared" si="56"/>
        <v>0</v>
      </c>
      <c r="I137" s="6">
        <f t="shared" si="56"/>
        <v>0</v>
      </c>
      <c r="J137" s="6">
        <f t="shared" si="56"/>
        <v>0</v>
      </c>
      <c r="K137" s="6">
        <f t="shared" si="56"/>
        <v>0</v>
      </c>
      <c r="L137" s="6">
        <f t="shared" si="56"/>
        <v>0</v>
      </c>
      <c r="M137" s="6">
        <f t="shared" si="56"/>
        <v>0</v>
      </c>
      <c r="N137" s="6">
        <f t="shared" si="56"/>
        <v>0</v>
      </c>
    </row>
    <row r="138" spans="1:14" s="2" customFormat="1" ht="27" customHeight="1">
      <c r="A138" s="4">
        <v>2710</v>
      </c>
      <c r="B138" s="5" t="s">
        <v>616</v>
      </c>
      <c r="C138" s="4" t="s">
        <v>162</v>
      </c>
      <c r="D138" s="4" t="s">
        <v>139</v>
      </c>
      <c r="E138" s="4" t="s">
        <v>140</v>
      </c>
      <c r="F138" s="6">
        <f aca="true" t="shared" si="57" ref="F138:N138">SUM(F139:F141)</f>
        <v>0</v>
      </c>
      <c r="G138" s="6">
        <f t="shared" si="57"/>
        <v>0</v>
      </c>
      <c r="H138" s="6">
        <f t="shared" si="57"/>
        <v>0</v>
      </c>
      <c r="I138" s="6">
        <f t="shared" si="57"/>
        <v>0</v>
      </c>
      <c r="J138" s="6">
        <f t="shared" si="57"/>
        <v>0</v>
      </c>
      <c r="K138" s="6">
        <f t="shared" si="57"/>
        <v>0</v>
      </c>
      <c r="L138" s="6">
        <f t="shared" si="57"/>
        <v>0</v>
      </c>
      <c r="M138" s="6">
        <f t="shared" si="57"/>
        <v>0</v>
      </c>
      <c r="N138" s="6">
        <f t="shared" si="57"/>
        <v>0</v>
      </c>
    </row>
    <row r="139" spans="1:14" s="2" customFormat="1" ht="20.25" customHeight="1">
      <c r="A139" s="4">
        <v>2711</v>
      </c>
      <c r="B139" s="5" t="s">
        <v>228</v>
      </c>
      <c r="C139" s="4" t="s">
        <v>162</v>
      </c>
      <c r="D139" s="4" t="s">
        <v>139</v>
      </c>
      <c r="E139" s="4" t="s">
        <v>139</v>
      </c>
      <c r="F139" s="6">
        <f>SUM(G139,H139)</f>
        <v>0</v>
      </c>
      <c r="G139" s="6"/>
      <c r="H139" s="6"/>
      <c r="I139" s="6">
        <f>SUM(J139,K139)</f>
        <v>0</v>
      </c>
      <c r="J139" s="6"/>
      <c r="K139" s="6"/>
      <c r="L139" s="6">
        <f>SUM(M139,N139)</f>
        <v>0</v>
      </c>
      <c r="M139" s="6"/>
      <c r="N139" s="6"/>
    </row>
    <row r="140" spans="1:14" s="2" customFormat="1" ht="19.5" customHeight="1">
      <c r="A140" s="4">
        <v>2712</v>
      </c>
      <c r="B140" s="5" t="s">
        <v>229</v>
      </c>
      <c r="C140" s="4" t="s">
        <v>162</v>
      </c>
      <c r="D140" s="4" t="s">
        <v>139</v>
      </c>
      <c r="E140" s="4" t="s">
        <v>145</v>
      </c>
      <c r="F140" s="6">
        <f>SUM(G140,H140)</f>
        <v>0</v>
      </c>
      <c r="G140" s="6"/>
      <c r="H140" s="6"/>
      <c r="I140" s="6">
        <f>SUM(J140,K140)</f>
        <v>0</v>
      </c>
      <c r="J140" s="6"/>
      <c r="K140" s="6"/>
      <c r="L140" s="6">
        <f>SUM(M140,N140)</f>
        <v>0</v>
      </c>
      <c r="M140" s="6"/>
      <c r="N140" s="6"/>
    </row>
    <row r="141" spans="1:14" s="2" customFormat="1" ht="19.5" customHeight="1">
      <c r="A141" s="4">
        <v>2713</v>
      </c>
      <c r="B141" s="5" t="s">
        <v>230</v>
      </c>
      <c r="C141" s="4" t="s">
        <v>162</v>
      </c>
      <c r="D141" s="4" t="s">
        <v>139</v>
      </c>
      <c r="E141" s="4" t="s">
        <v>147</v>
      </c>
      <c r="F141" s="6">
        <f>SUM(G141,H141)</f>
        <v>0</v>
      </c>
      <c r="G141" s="6"/>
      <c r="H141" s="6"/>
      <c r="I141" s="6">
        <f>SUM(J141,K141)</f>
        <v>0</v>
      </c>
      <c r="J141" s="6"/>
      <c r="K141" s="6"/>
      <c r="L141" s="6">
        <f>SUM(M141,N141)</f>
        <v>0</v>
      </c>
      <c r="M141" s="6"/>
      <c r="N141" s="6"/>
    </row>
    <row r="142" spans="1:14" s="2" customFormat="1" ht="17.25" customHeight="1">
      <c r="A142" s="4">
        <v>2720</v>
      </c>
      <c r="B142" s="5" t="s">
        <v>617</v>
      </c>
      <c r="C142" s="4" t="s">
        <v>162</v>
      </c>
      <c r="D142" s="4" t="s">
        <v>145</v>
      </c>
      <c r="E142" s="4" t="s">
        <v>140</v>
      </c>
      <c r="F142" s="6">
        <f aca="true" t="shared" si="58" ref="F142:N142">SUM(F143:F146)</f>
        <v>0</v>
      </c>
      <c r="G142" s="6">
        <f t="shared" si="58"/>
        <v>0</v>
      </c>
      <c r="H142" s="6">
        <f t="shared" si="58"/>
        <v>0</v>
      </c>
      <c r="I142" s="6">
        <f t="shared" si="58"/>
        <v>0</v>
      </c>
      <c r="J142" s="6">
        <f t="shared" si="58"/>
        <v>0</v>
      </c>
      <c r="K142" s="6">
        <f t="shared" si="58"/>
        <v>0</v>
      </c>
      <c r="L142" s="6">
        <f t="shared" si="58"/>
        <v>0</v>
      </c>
      <c r="M142" s="6">
        <f t="shared" si="58"/>
        <v>0</v>
      </c>
      <c r="N142" s="6">
        <f t="shared" si="58"/>
        <v>0</v>
      </c>
    </row>
    <row r="143" spans="1:14" s="2" customFormat="1" ht="26.25" customHeight="1">
      <c r="A143" s="4">
        <v>2721</v>
      </c>
      <c r="B143" s="5" t="s">
        <v>231</v>
      </c>
      <c r="C143" s="4" t="s">
        <v>162</v>
      </c>
      <c r="D143" s="4" t="s">
        <v>145</v>
      </c>
      <c r="E143" s="4" t="s">
        <v>139</v>
      </c>
      <c r="F143" s="6">
        <f>SUM(G143,H143)</f>
        <v>0</v>
      </c>
      <c r="G143" s="6"/>
      <c r="H143" s="6"/>
      <c r="I143" s="6">
        <f>SUM(J143,K143)</f>
        <v>0</v>
      </c>
      <c r="J143" s="6"/>
      <c r="K143" s="6"/>
      <c r="L143" s="6">
        <f>SUM(M143,N143)</f>
        <v>0</v>
      </c>
      <c r="M143" s="6"/>
      <c r="N143" s="6"/>
    </row>
    <row r="144" spans="1:14" s="2" customFormat="1" ht="24.75" customHeight="1">
      <c r="A144" s="4">
        <v>2722</v>
      </c>
      <c r="B144" s="5" t="s">
        <v>232</v>
      </c>
      <c r="C144" s="4" t="s">
        <v>162</v>
      </c>
      <c r="D144" s="4" t="s">
        <v>145</v>
      </c>
      <c r="E144" s="4" t="s">
        <v>145</v>
      </c>
      <c r="F144" s="6">
        <f>SUM(G144,H144)</f>
        <v>0</v>
      </c>
      <c r="G144" s="6"/>
      <c r="H144" s="6"/>
      <c r="I144" s="6">
        <f>SUM(J144,K144)</f>
        <v>0</v>
      </c>
      <c r="J144" s="6"/>
      <c r="K144" s="6"/>
      <c r="L144" s="6">
        <f>SUM(M144,N144)</f>
        <v>0</v>
      </c>
      <c r="M144" s="6"/>
      <c r="N144" s="6"/>
    </row>
    <row r="145" spans="1:14" s="2" customFormat="1" ht="17.25" customHeight="1">
      <c r="A145" s="4">
        <v>2723</v>
      </c>
      <c r="B145" s="5" t="s">
        <v>233</v>
      </c>
      <c r="C145" s="4" t="s">
        <v>162</v>
      </c>
      <c r="D145" s="4" t="s">
        <v>145</v>
      </c>
      <c r="E145" s="4" t="s">
        <v>147</v>
      </c>
      <c r="F145" s="6">
        <f>SUM(G145,H145)</f>
        <v>0</v>
      </c>
      <c r="G145" s="6"/>
      <c r="H145" s="6"/>
      <c r="I145" s="6">
        <f>SUM(J145,K145)</f>
        <v>0</v>
      </c>
      <c r="J145" s="6"/>
      <c r="K145" s="6"/>
      <c r="L145" s="6">
        <f>SUM(M145,N145)</f>
        <v>0</v>
      </c>
      <c r="M145" s="6"/>
      <c r="N145" s="6"/>
    </row>
    <row r="146" spans="1:14" s="2" customFormat="1" ht="14.25" customHeight="1">
      <c r="A146" s="4">
        <v>2724</v>
      </c>
      <c r="B146" s="5" t="s">
        <v>234</v>
      </c>
      <c r="C146" s="4" t="s">
        <v>162</v>
      </c>
      <c r="D146" s="4" t="s">
        <v>145</v>
      </c>
      <c r="E146" s="4" t="s">
        <v>155</v>
      </c>
      <c r="F146" s="6">
        <f>SUM(G146,H146)</f>
        <v>0</v>
      </c>
      <c r="G146" s="6"/>
      <c r="H146" s="6"/>
      <c r="I146" s="6">
        <f>SUM(J146,K146)</f>
        <v>0</v>
      </c>
      <c r="J146" s="6"/>
      <c r="K146" s="6"/>
      <c r="L146" s="6">
        <f>SUM(M146,N146)</f>
        <v>0</v>
      </c>
      <c r="M146" s="6"/>
      <c r="N146" s="6"/>
    </row>
    <row r="147" spans="1:14" s="2" customFormat="1" ht="20.25" customHeight="1">
      <c r="A147" s="4">
        <v>2730</v>
      </c>
      <c r="B147" s="5" t="s">
        <v>618</v>
      </c>
      <c r="C147" s="4" t="s">
        <v>162</v>
      </c>
      <c r="D147" s="4" t="s">
        <v>147</v>
      </c>
      <c r="E147" s="4" t="s">
        <v>140</v>
      </c>
      <c r="F147" s="6">
        <f aca="true" t="shared" si="59" ref="F147:N147">SUM(F148:F151)</f>
        <v>0</v>
      </c>
      <c r="G147" s="6">
        <f t="shared" si="59"/>
        <v>0</v>
      </c>
      <c r="H147" s="6">
        <f t="shared" si="59"/>
        <v>0</v>
      </c>
      <c r="I147" s="6">
        <f t="shared" si="59"/>
        <v>0</v>
      </c>
      <c r="J147" s="6">
        <f t="shared" si="59"/>
        <v>0</v>
      </c>
      <c r="K147" s="6">
        <f t="shared" si="59"/>
        <v>0</v>
      </c>
      <c r="L147" s="6">
        <f t="shared" si="59"/>
        <v>0</v>
      </c>
      <c r="M147" s="6">
        <f t="shared" si="59"/>
        <v>0</v>
      </c>
      <c r="N147" s="6">
        <f t="shared" si="59"/>
        <v>0</v>
      </c>
    </row>
    <row r="148" spans="1:14" s="2" customFormat="1" ht="25.5" customHeight="1">
      <c r="A148" s="4">
        <v>2731</v>
      </c>
      <c r="B148" s="5" t="s">
        <v>235</v>
      </c>
      <c r="C148" s="4" t="s">
        <v>162</v>
      </c>
      <c r="D148" s="4" t="s">
        <v>147</v>
      </c>
      <c r="E148" s="4" t="s">
        <v>139</v>
      </c>
      <c r="F148" s="6">
        <f>SUM(G148,H148)</f>
        <v>0</v>
      </c>
      <c r="G148" s="6"/>
      <c r="H148" s="6"/>
      <c r="I148" s="6">
        <f>SUM(J148,K148)</f>
        <v>0</v>
      </c>
      <c r="J148" s="6"/>
      <c r="K148" s="6"/>
      <c r="L148" s="6">
        <f>SUM(M148,N148)</f>
        <v>0</v>
      </c>
      <c r="M148" s="6"/>
      <c r="N148" s="6"/>
    </row>
    <row r="149" spans="1:14" s="2" customFormat="1" ht="29.25" customHeight="1">
      <c r="A149" s="4">
        <v>2732</v>
      </c>
      <c r="B149" s="5" t="s">
        <v>236</v>
      </c>
      <c r="C149" s="4" t="s">
        <v>162</v>
      </c>
      <c r="D149" s="4" t="s">
        <v>147</v>
      </c>
      <c r="E149" s="4" t="s">
        <v>145</v>
      </c>
      <c r="F149" s="6">
        <f>SUM(G149,H149)</f>
        <v>0</v>
      </c>
      <c r="G149" s="6"/>
      <c r="H149" s="6"/>
      <c r="I149" s="6">
        <f>SUM(J149,K149)</f>
        <v>0</v>
      </c>
      <c r="J149" s="6"/>
      <c r="K149" s="6"/>
      <c r="L149" s="6">
        <f>SUM(M149,N149)</f>
        <v>0</v>
      </c>
      <c r="M149" s="6"/>
      <c r="N149" s="6"/>
    </row>
    <row r="150" spans="1:14" s="2" customFormat="1" ht="25.5" customHeight="1">
      <c r="A150" s="4">
        <v>2733</v>
      </c>
      <c r="B150" s="5" t="s">
        <v>237</v>
      </c>
      <c r="C150" s="4" t="s">
        <v>162</v>
      </c>
      <c r="D150" s="4" t="s">
        <v>147</v>
      </c>
      <c r="E150" s="4" t="s">
        <v>147</v>
      </c>
      <c r="F150" s="6">
        <f>SUM(G150,H150)</f>
        <v>0</v>
      </c>
      <c r="G150" s="6"/>
      <c r="H150" s="6"/>
      <c r="I150" s="6">
        <f>SUM(J150,K150)</f>
        <v>0</v>
      </c>
      <c r="J150" s="6"/>
      <c r="K150" s="6"/>
      <c r="L150" s="6">
        <f>SUM(M150,N150)</f>
        <v>0</v>
      </c>
      <c r="M150" s="6"/>
      <c r="N150" s="6"/>
    </row>
    <row r="151" spans="1:14" s="2" customFormat="1" ht="23.25" customHeight="1">
      <c r="A151" s="4">
        <v>2734</v>
      </c>
      <c r="B151" s="5" t="s">
        <v>238</v>
      </c>
      <c r="C151" s="4" t="s">
        <v>162</v>
      </c>
      <c r="D151" s="4" t="s">
        <v>147</v>
      </c>
      <c r="E151" s="4" t="s">
        <v>155</v>
      </c>
      <c r="F151" s="6">
        <f>SUM(G151,H151)</f>
        <v>0</v>
      </c>
      <c r="G151" s="6"/>
      <c r="H151" s="6"/>
      <c r="I151" s="6">
        <f>SUM(J151,K151)</f>
        <v>0</v>
      </c>
      <c r="J151" s="6"/>
      <c r="K151" s="6"/>
      <c r="L151" s="6">
        <f>SUM(M151,N151)</f>
        <v>0</v>
      </c>
      <c r="M151" s="6"/>
      <c r="N151" s="6"/>
    </row>
    <row r="152" spans="1:14" s="2" customFormat="1" ht="28.5" customHeight="1">
      <c r="A152" s="4">
        <v>2740</v>
      </c>
      <c r="B152" s="5" t="s">
        <v>619</v>
      </c>
      <c r="C152" s="4" t="s">
        <v>162</v>
      </c>
      <c r="D152" s="4" t="s">
        <v>155</v>
      </c>
      <c r="E152" s="4" t="s">
        <v>140</v>
      </c>
      <c r="F152" s="6">
        <f aca="true" t="shared" si="60" ref="F152:N152">SUM(F153)</f>
        <v>0</v>
      </c>
      <c r="G152" s="6">
        <f t="shared" si="60"/>
        <v>0</v>
      </c>
      <c r="H152" s="6">
        <f t="shared" si="60"/>
        <v>0</v>
      </c>
      <c r="I152" s="6">
        <f t="shared" si="60"/>
        <v>0</v>
      </c>
      <c r="J152" s="6">
        <f t="shared" si="60"/>
        <v>0</v>
      </c>
      <c r="K152" s="6">
        <f t="shared" si="60"/>
        <v>0</v>
      </c>
      <c r="L152" s="6">
        <f t="shared" si="60"/>
        <v>0</v>
      </c>
      <c r="M152" s="6">
        <f t="shared" si="60"/>
        <v>0</v>
      </c>
      <c r="N152" s="6">
        <f t="shared" si="60"/>
        <v>0</v>
      </c>
    </row>
    <row r="153" spans="1:14" s="2" customFormat="1" ht="24.75" customHeight="1">
      <c r="A153" s="4">
        <v>2741</v>
      </c>
      <c r="B153" s="5" t="s">
        <v>239</v>
      </c>
      <c r="C153" s="4" t="s">
        <v>162</v>
      </c>
      <c r="D153" s="4" t="s">
        <v>155</v>
      </c>
      <c r="E153" s="4" t="s">
        <v>139</v>
      </c>
      <c r="F153" s="6">
        <f>SUM(G153,H153)</f>
        <v>0</v>
      </c>
      <c r="G153" s="6"/>
      <c r="H153" s="6"/>
      <c r="I153" s="6">
        <f>SUM(J153,K153)</f>
        <v>0</v>
      </c>
      <c r="J153" s="6"/>
      <c r="K153" s="6"/>
      <c r="L153" s="6">
        <f>SUM(M153,N153)</f>
        <v>0</v>
      </c>
      <c r="M153" s="6"/>
      <c r="N153" s="6"/>
    </row>
    <row r="154" spans="1:14" s="2" customFormat="1" ht="25.5" customHeight="1">
      <c r="A154" s="4">
        <v>2750</v>
      </c>
      <c r="B154" s="5" t="s">
        <v>620</v>
      </c>
      <c r="C154" s="4" t="s">
        <v>162</v>
      </c>
      <c r="D154" s="4" t="s">
        <v>157</v>
      </c>
      <c r="E154" s="4" t="s">
        <v>140</v>
      </c>
      <c r="F154" s="6">
        <f aca="true" t="shared" si="61" ref="F154:N154">SUM(F155)</f>
        <v>0</v>
      </c>
      <c r="G154" s="6">
        <f t="shared" si="61"/>
        <v>0</v>
      </c>
      <c r="H154" s="6">
        <f t="shared" si="61"/>
        <v>0</v>
      </c>
      <c r="I154" s="6">
        <f t="shared" si="61"/>
        <v>0</v>
      </c>
      <c r="J154" s="6">
        <f t="shared" si="61"/>
        <v>0</v>
      </c>
      <c r="K154" s="6">
        <f t="shared" si="61"/>
        <v>0</v>
      </c>
      <c r="L154" s="6">
        <f t="shared" si="61"/>
        <v>0</v>
      </c>
      <c r="M154" s="6">
        <f t="shared" si="61"/>
        <v>0</v>
      </c>
      <c r="N154" s="6">
        <f t="shared" si="61"/>
        <v>0</v>
      </c>
    </row>
    <row r="155" spans="1:14" s="2" customFormat="1" ht="30" customHeight="1">
      <c r="A155" s="4">
        <v>2751</v>
      </c>
      <c r="B155" s="5" t="s">
        <v>240</v>
      </c>
      <c r="C155" s="4" t="s">
        <v>162</v>
      </c>
      <c r="D155" s="4" t="s">
        <v>157</v>
      </c>
      <c r="E155" s="4" t="s">
        <v>139</v>
      </c>
      <c r="F155" s="6">
        <f>SUM(G155,H155)</f>
        <v>0</v>
      </c>
      <c r="G155" s="6"/>
      <c r="H155" s="6"/>
      <c r="I155" s="6">
        <f>SUM(J155,K155)</f>
        <v>0</v>
      </c>
      <c r="J155" s="6"/>
      <c r="K155" s="6"/>
      <c r="L155" s="6">
        <f>SUM(M155,N155)</f>
        <v>0</v>
      </c>
      <c r="M155" s="6"/>
      <c r="N155" s="6"/>
    </row>
    <row r="156" spans="1:14" s="2" customFormat="1" ht="21.75" customHeight="1">
      <c r="A156" s="4">
        <v>2760</v>
      </c>
      <c r="B156" s="5" t="s">
        <v>621</v>
      </c>
      <c r="C156" s="4" t="s">
        <v>162</v>
      </c>
      <c r="D156" s="4" t="s">
        <v>159</v>
      </c>
      <c r="E156" s="4" t="s">
        <v>140</v>
      </c>
      <c r="F156" s="6">
        <f aca="true" t="shared" si="62" ref="F156:N156">SUM(F157:F158)</f>
        <v>0</v>
      </c>
      <c r="G156" s="6">
        <f t="shared" si="62"/>
        <v>0</v>
      </c>
      <c r="H156" s="6">
        <f t="shared" si="62"/>
        <v>0</v>
      </c>
      <c r="I156" s="6">
        <f t="shared" si="62"/>
        <v>0</v>
      </c>
      <c r="J156" s="6">
        <f t="shared" si="62"/>
        <v>0</v>
      </c>
      <c r="K156" s="6">
        <f t="shared" si="62"/>
        <v>0</v>
      </c>
      <c r="L156" s="6">
        <f t="shared" si="62"/>
        <v>0</v>
      </c>
      <c r="M156" s="6">
        <f t="shared" si="62"/>
        <v>0</v>
      </c>
      <c r="N156" s="6">
        <f t="shared" si="62"/>
        <v>0</v>
      </c>
    </row>
    <row r="157" spans="1:14" s="2" customFormat="1" ht="31.5" customHeight="1">
      <c r="A157" s="4">
        <v>2761</v>
      </c>
      <c r="B157" s="5" t="s">
        <v>242</v>
      </c>
      <c r="C157" s="4" t="s">
        <v>162</v>
      </c>
      <c r="D157" s="4" t="s">
        <v>159</v>
      </c>
      <c r="E157" s="4" t="s">
        <v>139</v>
      </c>
      <c r="F157" s="6">
        <f>SUM(G157,H157)</f>
        <v>0</v>
      </c>
      <c r="G157" s="6"/>
      <c r="H157" s="6"/>
      <c r="I157" s="6">
        <f>SUM(J157,K157)</f>
        <v>0</v>
      </c>
      <c r="J157" s="6"/>
      <c r="K157" s="6"/>
      <c r="L157" s="6">
        <f>SUM(M157,N157)</f>
        <v>0</v>
      </c>
      <c r="M157" s="6"/>
      <c r="N157" s="6"/>
    </row>
    <row r="158" spans="1:14" s="2" customFormat="1" ht="33.75" customHeight="1">
      <c r="A158" s="4">
        <v>2762</v>
      </c>
      <c r="B158" s="5" t="s">
        <v>241</v>
      </c>
      <c r="C158" s="4" t="s">
        <v>162</v>
      </c>
      <c r="D158" s="4" t="s">
        <v>159</v>
      </c>
      <c r="E158" s="4" t="s">
        <v>145</v>
      </c>
      <c r="F158" s="6">
        <f>SUM(G158,H158)</f>
        <v>0</v>
      </c>
      <c r="G158" s="6"/>
      <c r="H158" s="6"/>
      <c r="I158" s="6">
        <f>SUM(J158,K158)</f>
        <v>0</v>
      </c>
      <c r="J158" s="6"/>
      <c r="K158" s="6"/>
      <c r="L158" s="6">
        <f>SUM(M158,N158)</f>
        <v>0</v>
      </c>
      <c r="M158" s="6"/>
      <c r="N158" s="6"/>
    </row>
    <row r="159" spans="1:14" s="2" customFormat="1" ht="39.75" customHeight="1">
      <c r="A159" s="4">
        <v>2800</v>
      </c>
      <c r="B159" s="5" t="s">
        <v>622</v>
      </c>
      <c r="C159" s="4" t="s">
        <v>163</v>
      </c>
      <c r="D159" s="4" t="s">
        <v>140</v>
      </c>
      <c r="E159" s="4" t="s">
        <v>140</v>
      </c>
      <c r="F159" s="6">
        <f aca="true" t="shared" si="63" ref="F159:K159">SUM(F160,F162,F170,F174,F178,F180)</f>
        <v>89957</v>
      </c>
      <c r="G159" s="6">
        <f t="shared" si="63"/>
        <v>65757</v>
      </c>
      <c r="H159" s="6">
        <f t="shared" si="63"/>
        <v>24200</v>
      </c>
      <c r="I159" s="6">
        <v>74958</v>
      </c>
      <c r="J159" s="6">
        <v>53758</v>
      </c>
      <c r="K159" s="6">
        <f t="shared" si="63"/>
        <v>21200</v>
      </c>
      <c r="L159" s="6">
        <v>55826.6</v>
      </c>
      <c r="M159" s="6">
        <v>43081</v>
      </c>
      <c r="N159" s="6">
        <v>12745.6</v>
      </c>
    </row>
    <row r="160" spans="1:14" s="2" customFormat="1" ht="24.75" customHeight="1">
      <c r="A160" s="4">
        <v>2810</v>
      </c>
      <c r="B160" s="5" t="s">
        <v>623</v>
      </c>
      <c r="C160" s="4" t="s">
        <v>163</v>
      </c>
      <c r="D160" s="4" t="s">
        <v>139</v>
      </c>
      <c r="E160" s="4" t="s">
        <v>140</v>
      </c>
      <c r="F160" s="6">
        <f aca="true" t="shared" si="64" ref="F160:N160">SUM(F161)</f>
        <v>15600</v>
      </c>
      <c r="G160" s="6">
        <f t="shared" si="64"/>
        <v>5100</v>
      </c>
      <c r="H160" s="6">
        <f t="shared" si="64"/>
        <v>10500</v>
      </c>
      <c r="I160" s="6">
        <f t="shared" si="64"/>
        <v>10300</v>
      </c>
      <c r="J160" s="6">
        <f t="shared" si="64"/>
        <v>2100</v>
      </c>
      <c r="K160" s="6">
        <f t="shared" si="64"/>
        <v>8200</v>
      </c>
      <c r="L160" s="6">
        <f t="shared" si="64"/>
        <v>8839.6</v>
      </c>
      <c r="M160" s="6">
        <f t="shared" si="64"/>
        <v>731.9</v>
      </c>
      <c r="N160" s="6">
        <f t="shared" si="64"/>
        <v>8107.7</v>
      </c>
    </row>
    <row r="161" spans="1:14" s="2" customFormat="1" ht="29.25" customHeight="1">
      <c r="A161" s="4">
        <v>2811</v>
      </c>
      <c r="B161" s="5" t="s">
        <v>243</v>
      </c>
      <c r="C161" s="4" t="s">
        <v>163</v>
      </c>
      <c r="D161" s="4" t="s">
        <v>139</v>
      </c>
      <c r="E161" s="4" t="s">
        <v>139</v>
      </c>
      <c r="F161" s="6">
        <f>SUM(G161,H161)</f>
        <v>15600</v>
      </c>
      <c r="G161" s="6">
        <v>5100</v>
      </c>
      <c r="H161" s="6">
        <v>10500</v>
      </c>
      <c r="I161" s="6">
        <f>SUM(J161,K161)</f>
        <v>10300</v>
      </c>
      <c r="J161" s="6">
        <v>2100</v>
      </c>
      <c r="K161" s="6">
        <v>8200</v>
      </c>
      <c r="L161" s="6">
        <f>SUM(M161,N161)</f>
        <v>8839.6</v>
      </c>
      <c r="M161" s="6">
        <v>731.9</v>
      </c>
      <c r="N161" s="6">
        <v>8107.7</v>
      </c>
    </row>
    <row r="162" spans="1:14" s="2" customFormat="1" ht="23.25" customHeight="1">
      <c r="A162" s="4">
        <v>2820</v>
      </c>
      <c r="B162" s="5" t="s">
        <v>624</v>
      </c>
      <c r="C162" s="4" t="s">
        <v>163</v>
      </c>
      <c r="D162" s="4" t="s">
        <v>145</v>
      </c>
      <c r="E162" s="4" t="s">
        <v>140</v>
      </c>
      <c r="F162" s="6">
        <f>SUM(F163:F169)</f>
        <v>74357</v>
      </c>
      <c r="G162" s="6">
        <f>SUM(G163:G169)</f>
        <v>60657</v>
      </c>
      <c r="H162" s="6">
        <f>SUM(H163:H169)</f>
        <v>13700</v>
      </c>
      <c r="I162" s="6">
        <v>45077</v>
      </c>
      <c r="J162" s="6">
        <v>35158</v>
      </c>
      <c r="K162" s="6">
        <v>13000</v>
      </c>
      <c r="L162" s="6">
        <v>46987.1</v>
      </c>
      <c r="M162" s="6">
        <v>42349.2</v>
      </c>
      <c r="N162" s="6">
        <v>4637.9</v>
      </c>
    </row>
    <row r="163" spans="1:14" s="2" customFormat="1" ht="24.75" customHeight="1">
      <c r="A163" s="4">
        <v>2821</v>
      </c>
      <c r="B163" s="5" t="s">
        <v>244</v>
      </c>
      <c r="C163" s="4" t="s">
        <v>163</v>
      </c>
      <c r="D163" s="4" t="s">
        <v>145</v>
      </c>
      <c r="E163" s="4" t="s">
        <v>139</v>
      </c>
      <c r="F163" s="6">
        <f aca="true" t="shared" si="65" ref="F163:F169">SUM(G163,H163)</f>
        <v>14092</v>
      </c>
      <c r="G163" s="6">
        <v>14092</v>
      </c>
      <c r="H163" s="6"/>
      <c r="I163" s="6">
        <f aca="true" t="shared" si="66" ref="I163:I169">SUM(J163,K163)</f>
        <v>11004</v>
      </c>
      <c r="J163" s="6">
        <v>11004</v>
      </c>
      <c r="K163" s="6"/>
      <c r="L163" s="6">
        <f>SUM(M163,N163)</f>
        <v>10178</v>
      </c>
      <c r="M163" s="6">
        <v>10178</v>
      </c>
      <c r="N163" s="6">
        <v>0</v>
      </c>
    </row>
    <row r="164" spans="1:14" s="2" customFormat="1" ht="29.25" customHeight="1">
      <c r="A164" s="4">
        <v>2822</v>
      </c>
      <c r="B164" s="5" t="s">
        <v>245</v>
      </c>
      <c r="C164" s="4" t="s">
        <v>163</v>
      </c>
      <c r="D164" s="4" t="s">
        <v>145</v>
      </c>
      <c r="E164" s="4" t="s">
        <v>145</v>
      </c>
      <c r="F164" s="6">
        <f t="shared" si="65"/>
        <v>0</v>
      </c>
      <c r="G164" s="6"/>
      <c r="H164" s="6"/>
      <c r="I164" s="6">
        <f t="shared" si="66"/>
        <v>0</v>
      </c>
      <c r="J164" s="6"/>
      <c r="K164" s="6"/>
      <c r="L164" s="6">
        <f aca="true" t="shared" si="67" ref="L164:L169">SUM(M164,N164)</f>
        <v>0</v>
      </c>
      <c r="M164" s="6"/>
      <c r="N164" s="6"/>
    </row>
    <row r="165" spans="1:14" s="2" customFormat="1" ht="25.5" customHeight="1">
      <c r="A165" s="4">
        <v>2823</v>
      </c>
      <c r="B165" s="5" t="s">
        <v>246</v>
      </c>
      <c r="C165" s="4" t="s">
        <v>163</v>
      </c>
      <c r="D165" s="4" t="s">
        <v>145</v>
      </c>
      <c r="E165" s="4" t="s">
        <v>147</v>
      </c>
      <c r="F165" s="6">
        <f t="shared" si="65"/>
        <v>23765</v>
      </c>
      <c r="G165" s="6">
        <v>19765</v>
      </c>
      <c r="H165" s="6">
        <v>4000</v>
      </c>
      <c r="I165" s="6">
        <f t="shared" si="66"/>
        <v>19654</v>
      </c>
      <c r="J165" s="6">
        <v>15654</v>
      </c>
      <c r="K165" s="6">
        <v>4000</v>
      </c>
      <c r="L165" s="6">
        <f t="shared" si="67"/>
        <v>12856.4</v>
      </c>
      <c r="M165" s="6">
        <v>12856.4</v>
      </c>
      <c r="N165" s="6"/>
    </row>
    <row r="166" spans="1:14" s="2" customFormat="1" ht="26.25" customHeight="1">
      <c r="A166" s="4">
        <v>2824</v>
      </c>
      <c r="B166" s="5" t="s">
        <v>247</v>
      </c>
      <c r="C166" s="4" t="s">
        <v>163</v>
      </c>
      <c r="D166" s="4" t="s">
        <v>145</v>
      </c>
      <c r="E166" s="4" t="s">
        <v>155</v>
      </c>
      <c r="F166" s="6">
        <f t="shared" si="65"/>
        <v>14800</v>
      </c>
      <c r="G166" s="6">
        <v>10300</v>
      </c>
      <c r="H166" s="6">
        <v>4500</v>
      </c>
      <c r="I166" s="6">
        <f t="shared" si="66"/>
        <v>13000</v>
      </c>
      <c r="J166" s="6">
        <v>8500</v>
      </c>
      <c r="K166" s="6">
        <v>4500</v>
      </c>
      <c r="L166" s="6">
        <f t="shared" si="67"/>
        <v>2893</v>
      </c>
      <c r="M166" s="6">
        <v>2893</v>
      </c>
      <c r="N166" s="6"/>
    </row>
    <row r="167" spans="1:14" s="2" customFormat="1" ht="24" customHeight="1">
      <c r="A167" s="4">
        <v>2825</v>
      </c>
      <c r="B167" s="5" t="s">
        <v>248</v>
      </c>
      <c r="C167" s="4" t="s">
        <v>163</v>
      </c>
      <c r="D167" s="4" t="s">
        <v>145</v>
      </c>
      <c r="E167" s="4" t="s">
        <v>157</v>
      </c>
      <c r="F167" s="6">
        <f t="shared" si="65"/>
        <v>0</v>
      </c>
      <c r="G167" s="6"/>
      <c r="H167" s="6"/>
      <c r="I167" s="6">
        <f t="shared" si="66"/>
        <v>0</v>
      </c>
      <c r="J167" s="6"/>
      <c r="K167" s="6"/>
      <c r="L167" s="6">
        <f t="shared" si="67"/>
        <v>0</v>
      </c>
      <c r="M167" s="6"/>
      <c r="N167" s="6"/>
    </row>
    <row r="168" spans="1:14" s="2" customFormat="1" ht="20.25" customHeight="1">
      <c r="A168" s="4">
        <v>2826</v>
      </c>
      <c r="B168" s="5" t="s">
        <v>249</v>
      </c>
      <c r="C168" s="4" t="s">
        <v>163</v>
      </c>
      <c r="D168" s="4" t="s">
        <v>145</v>
      </c>
      <c r="E168" s="4" t="s">
        <v>159</v>
      </c>
      <c r="F168" s="6">
        <f t="shared" si="65"/>
        <v>0</v>
      </c>
      <c r="G168" s="6"/>
      <c r="H168" s="6"/>
      <c r="I168" s="6">
        <f t="shared" si="66"/>
        <v>0</v>
      </c>
      <c r="J168" s="6"/>
      <c r="K168" s="6"/>
      <c r="L168" s="6">
        <f t="shared" si="67"/>
        <v>0</v>
      </c>
      <c r="M168" s="6"/>
      <c r="N168" s="6"/>
    </row>
    <row r="169" spans="1:14" s="2" customFormat="1" ht="25.5" customHeight="1">
      <c r="A169" s="4">
        <v>2827</v>
      </c>
      <c r="B169" s="5" t="s">
        <v>250</v>
      </c>
      <c r="C169" s="4" t="s">
        <v>163</v>
      </c>
      <c r="D169" s="4" t="s">
        <v>145</v>
      </c>
      <c r="E169" s="4" t="s">
        <v>162</v>
      </c>
      <c r="F169" s="6">
        <f t="shared" si="65"/>
        <v>21700</v>
      </c>
      <c r="G169" s="6">
        <v>16500</v>
      </c>
      <c r="H169" s="6">
        <v>5200</v>
      </c>
      <c r="I169" s="6">
        <f t="shared" si="66"/>
        <v>21200</v>
      </c>
      <c r="J169" s="6">
        <v>16500</v>
      </c>
      <c r="K169" s="6">
        <v>4700</v>
      </c>
      <c r="L169" s="6">
        <f t="shared" si="67"/>
        <v>21059.6</v>
      </c>
      <c r="M169" s="6">
        <v>16421.7</v>
      </c>
      <c r="N169" s="6">
        <v>4637.9</v>
      </c>
    </row>
    <row r="170" spans="1:14" s="2" customFormat="1" ht="39.75" customHeight="1">
      <c r="A170" s="4">
        <v>2830</v>
      </c>
      <c r="B170" s="5" t="s">
        <v>625</v>
      </c>
      <c r="C170" s="4" t="s">
        <v>163</v>
      </c>
      <c r="D170" s="4" t="s">
        <v>147</v>
      </c>
      <c r="E170" s="4" t="s">
        <v>140</v>
      </c>
      <c r="F170" s="6">
        <f aca="true" t="shared" si="68" ref="F170:N170">SUM(F171:F173)</f>
        <v>0</v>
      </c>
      <c r="G170" s="6">
        <f t="shared" si="68"/>
        <v>0</v>
      </c>
      <c r="H170" s="6">
        <f t="shared" si="68"/>
        <v>0</v>
      </c>
      <c r="I170" s="6">
        <f t="shared" si="68"/>
        <v>0</v>
      </c>
      <c r="J170" s="6">
        <f t="shared" si="68"/>
        <v>0</v>
      </c>
      <c r="K170" s="6">
        <f t="shared" si="68"/>
        <v>0</v>
      </c>
      <c r="L170" s="6">
        <f t="shared" si="68"/>
        <v>0</v>
      </c>
      <c r="M170" s="6">
        <f t="shared" si="68"/>
        <v>0</v>
      </c>
      <c r="N170" s="6">
        <f t="shared" si="68"/>
        <v>0</v>
      </c>
    </row>
    <row r="171" spans="1:14" s="2" customFormat="1" ht="18" customHeight="1">
      <c r="A171" s="4">
        <v>2831</v>
      </c>
      <c r="B171" s="5" t="s">
        <v>251</v>
      </c>
      <c r="C171" s="4" t="s">
        <v>163</v>
      </c>
      <c r="D171" s="4" t="s">
        <v>147</v>
      </c>
      <c r="E171" s="4" t="s">
        <v>139</v>
      </c>
      <c r="F171" s="6">
        <f>SUM(G171,H171)</f>
        <v>0</v>
      </c>
      <c r="G171" s="6"/>
      <c r="H171" s="6"/>
      <c r="I171" s="6">
        <f>SUM(J171,K171)</f>
        <v>0</v>
      </c>
      <c r="J171" s="6"/>
      <c r="K171" s="6"/>
      <c r="L171" s="6">
        <f>SUM(M171,N171)</f>
        <v>0</v>
      </c>
      <c r="M171" s="6"/>
      <c r="N171" s="6"/>
    </row>
    <row r="172" spans="1:14" s="2" customFormat="1" ht="17.25" customHeight="1">
      <c r="A172" s="4">
        <v>2832</v>
      </c>
      <c r="B172" s="5" t="s">
        <v>252</v>
      </c>
      <c r="C172" s="4" t="s">
        <v>163</v>
      </c>
      <c r="D172" s="4" t="s">
        <v>147</v>
      </c>
      <c r="E172" s="4" t="s">
        <v>145</v>
      </c>
      <c r="F172" s="6">
        <f>SUM(G172,H172)</f>
        <v>0</v>
      </c>
      <c r="G172" s="6"/>
      <c r="H172" s="6"/>
      <c r="I172" s="6">
        <f>SUM(J172,K172)</f>
        <v>0</v>
      </c>
      <c r="J172" s="6"/>
      <c r="K172" s="6"/>
      <c r="L172" s="6">
        <f>SUM(M172,N172)</f>
        <v>0</v>
      </c>
      <c r="M172" s="6"/>
      <c r="N172" s="6"/>
    </row>
    <row r="173" spans="1:14" s="2" customFormat="1" ht="16.5" customHeight="1">
      <c r="A173" s="4">
        <v>2833</v>
      </c>
      <c r="B173" s="5" t="s">
        <v>253</v>
      </c>
      <c r="C173" s="4" t="s">
        <v>163</v>
      </c>
      <c r="D173" s="4" t="s">
        <v>147</v>
      </c>
      <c r="E173" s="4" t="s">
        <v>147</v>
      </c>
      <c r="F173" s="6">
        <f>SUM(G173,H173)</f>
        <v>0</v>
      </c>
      <c r="G173" s="6"/>
      <c r="H173" s="6"/>
      <c r="I173" s="6">
        <f>SUM(J173,K173)</f>
        <v>0</v>
      </c>
      <c r="J173" s="6"/>
      <c r="K173" s="6"/>
      <c r="L173" s="6">
        <f>SUM(M173,N173)</f>
        <v>0</v>
      </c>
      <c r="M173" s="6"/>
      <c r="N173" s="6"/>
    </row>
    <row r="174" spans="1:14" s="2" customFormat="1" ht="26.25" customHeight="1">
      <c r="A174" s="4">
        <v>2840</v>
      </c>
      <c r="B174" s="5" t="s">
        <v>626</v>
      </c>
      <c r="C174" s="4" t="s">
        <v>163</v>
      </c>
      <c r="D174" s="4" t="s">
        <v>155</v>
      </c>
      <c r="E174" s="4" t="s">
        <v>140</v>
      </c>
      <c r="F174" s="6">
        <f aca="true" t="shared" si="69" ref="F174:N174">SUM(F175:F177)</f>
        <v>0</v>
      </c>
      <c r="G174" s="6">
        <f t="shared" si="69"/>
        <v>0</v>
      </c>
      <c r="H174" s="6">
        <f t="shared" si="69"/>
        <v>0</v>
      </c>
      <c r="I174" s="6">
        <f t="shared" si="69"/>
        <v>0</v>
      </c>
      <c r="J174" s="6">
        <f t="shared" si="69"/>
        <v>0</v>
      </c>
      <c r="K174" s="6">
        <f t="shared" si="69"/>
        <v>0</v>
      </c>
      <c r="L174" s="6">
        <f t="shared" si="69"/>
        <v>0</v>
      </c>
      <c r="M174" s="6">
        <f t="shared" si="69"/>
        <v>0</v>
      </c>
      <c r="N174" s="6">
        <f t="shared" si="69"/>
        <v>0</v>
      </c>
    </row>
    <row r="175" spans="1:14" s="2" customFormat="1" ht="18" customHeight="1">
      <c r="A175" s="4">
        <v>2841</v>
      </c>
      <c r="B175" s="5" t="s">
        <v>255</v>
      </c>
      <c r="C175" s="4" t="s">
        <v>163</v>
      </c>
      <c r="D175" s="4" t="s">
        <v>155</v>
      </c>
      <c r="E175" s="4" t="s">
        <v>139</v>
      </c>
      <c r="F175" s="6">
        <f>SUM(G175,H175)</f>
        <v>0</v>
      </c>
      <c r="G175" s="6"/>
      <c r="H175" s="6"/>
      <c r="I175" s="6">
        <f>SUM(J175,K175)</f>
        <v>0</v>
      </c>
      <c r="J175" s="6"/>
      <c r="K175" s="6"/>
      <c r="L175" s="6">
        <f>SUM(M175,N175)</f>
        <v>0</v>
      </c>
      <c r="M175" s="6"/>
      <c r="N175" s="6"/>
    </row>
    <row r="176" spans="1:14" s="2" customFormat="1" ht="39" customHeight="1">
      <c r="A176" s="4">
        <v>2842</v>
      </c>
      <c r="B176" s="5" t="s">
        <v>256</v>
      </c>
      <c r="C176" s="4" t="s">
        <v>163</v>
      </c>
      <c r="D176" s="4" t="s">
        <v>155</v>
      </c>
      <c r="E176" s="4" t="s">
        <v>145</v>
      </c>
      <c r="F176" s="6">
        <f>SUM(G176,H176)</f>
        <v>0</v>
      </c>
      <c r="G176" s="6"/>
      <c r="H176" s="6"/>
      <c r="I176" s="6">
        <f>SUM(J176,K176)</f>
        <v>0</v>
      </c>
      <c r="J176" s="6"/>
      <c r="K176" s="6"/>
      <c r="L176" s="6">
        <f>SUM(M176,N176)</f>
        <v>0</v>
      </c>
      <c r="M176" s="6"/>
      <c r="N176" s="6"/>
    </row>
    <row r="177" spans="1:14" s="2" customFormat="1" ht="27" customHeight="1">
      <c r="A177" s="4">
        <v>2843</v>
      </c>
      <c r="B177" s="5" t="s">
        <v>254</v>
      </c>
      <c r="C177" s="4" t="s">
        <v>163</v>
      </c>
      <c r="D177" s="4" t="s">
        <v>155</v>
      </c>
      <c r="E177" s="4" t="s">
        <v>147</v>
      </c>
      <c r="F177" s="6">
        <f>SUM(G177,H177)</f>
        <v>0</v>
      </c>
      <c r="G177" s="6"/>
      <c r="H177" s="6"/>
      <c r="I177" s="6">
        <f>SUM(J177,K177)</f>
        <v>0</v>
      </c>
      <c r="J177" s="6"/>
      <c r="K177" s="6"/>
      <c r="L177" s="6">
        <f>SUM(M177,N177)</f>
        <v>0</v>
      </c>
      <c r="M177" s="6"/>
      <c r="N177" s="6"/>
    </row>
    <row r="178" spans="1:14" s="2" customFormat="1" ht="39.75" customHeight="1">
      <c r="A178" s="4">
        <v>2850</v>
      </c>
      <c r="B178" s="5" t="s">
        <v>627</v>
      </c>
      <c r="C178" s="4" t="s">
        <v>163</v>
      </c>
      <c r="D178" s="4" t="s">
        <v>157</v>
      </c>
      <c r="E178" s="4" t="s">
        <v>140</v>
      </c>
      <c r="F178" s="6">
        <f aca="true" t="shared" si="70" ref="F178:N178">SUM(F179)</f>
        <v>0</v>
      </c>
      <c r="G178" s="6">
        <f t="shared" si="70"/>
        <v>0</v>
      </c>
      <c r="H178" s="6">
        <f t="shared" si="70"/>
        <v>0</v>
      </c>
      <c r="I178" s="6">
        <f t="shared" si="70"/>
        <v>0</v>
      </c>
      <c r="J178" s="6">
        <f t="shared" si="70"/>
        <v>0</v>
      </c>
      <c r="K178" s="6">
        <f t="shared" si="70"/>
        <v>0</v>
      </c>
      <c r="L178" s="6">
        <f t="shared" si="70"/>
        <v>0</v>
      </c>
      <c r="M178" s="6">
        <f t="shared" si="70"/>
        <v>0</v>
      </c>
      <c r="N178" s="6">
        <f t="shared" si="70"/>
        <v>0</v>
      </c>
    </row>
    <row r="179" spans="1:14" s="2" customFormat="1" ht="31.5" customHeight="1">
      <c r="A179" s="4">
        <v>2851</v>
      </c>
      <c r="B179" s="5" t="s">
        <v>257</v>
      </c>
      <c r="C179" s="4" t="s">
        <v>163</v>
      </c>
      <c r="D179" s="4" t="s">
        <v>157</v>
      </c>
      <c r="E179" s="4" t="s">
        <v>139</v>
      </c>
      <c r="F179" s="6">
        <f>SUM(G179,H179)</f>
        <v>0</v>
      </c>
      <c r="G179" s="6"/>
      <c r="H179" s="6"/>
      <c r="I179" s="6">
        <f>SUM(J179,K179)</f>
        <v>0</v>
      </c>
      <c r="J179" s="6"/>
      <c r="K179" s="6"/>
      <c r="L179" s="6">
        <f>SUM(M179,N179)</f>
        <v>0</v>
      </c>
      <c r="M179" s="6"/>
      <c r="N179" s="6"/>
    </row>
    <row r="180" spans="1:14" s="2" customFormat="1" ht="33.75" customHeight="1">
      <c r="A180" s="4">
        <v>2860</v>
      </c>
      <c r="B180" s="5" t="s">
        <v>628</v>
      </c>
      <c r="C180" s="4" t="s">
        <v>163</v>
      </c>
      <c r="D180" s="4" t="s">
        <v>159</v>
      </c>
      <c r="E180" s="4" t="s">
        <v>140</v>
      </c>
      <c r="F180" s="6">
        <f aca="true" t="shared" si="71" ref="F180:N180">SUM(F181)</f>
        <v>0</v>
      </c>
      <c r="G180" s="6">
        <f t="shared" si="71"/>
        <v>0</v>
      </c>
      <c r="H180" s="6">
        <f t="shared" si="71"/>
        <v>0</v>
      </c>
      <c r="I180" s="6">
        <f t="shared" si="71"/>
        <v>0</v>
      </c>
      <c r="J180" s="6">
        <f t="shared" si="71"/>
        <v>0</v>
      </c>
      <c r="K180" s="6">
        <f t="shared" si="71"/>
        <v>0</v>
      </c>
      <c r="L180" s="6">
        <f t="shared" si="71"/>
        <v>0</v>
      </c>
      <c r="M180" s="6">
        <f t="shared" si="71"/>
        <v>0</v>
      </c>
      <c r="N180" s="6">
        <f t="shared" si="71"/>
        <v>0</v>
      </c>
    </row>
    <row r="181" spans="1:14" s="2" customFormat="1" ht="30.75" customHeight="1">
      <c r="A181" s="4">
        <v>2861</v>
      </c>
      <c r="B181" s="5" t="s">
        <v>258</v>
      </c>
      <c r="C181" s="4" t="s">
        <v>163</v>
      </c>
      <c r="D181" s="4" t="s">
        <v>159</v>
      </c>
      <c r="E181" s="4" t="s">
        <v>139</v>
      </c>
      <c r="F181" s="6">
        <f>SUM(G181,H181)</f>
        <v>0</v>
      </c>
      <c r="G181" s="6"/>
      <c r="H181" s="6"/>
      <c r="I181" s="6">
        <f>SUM(J181,K181)</f>
        <v>0</v>
      </c>
      <c r="J181" s="6"/>
      <c r="K181" s="6"/>
      <c r="L181" s="6">
        <f>SUM(M181,N181)</f>
        <v>0</v>
      </c>
      <c r="M181" s="6"/>
      <c r="N181" s="6"/>
    </row>
    <row r="182" spans="1:14" s="2" customFormat="1" ht="39.75" customHeight="1">
      <c r="A182" s="4">
        <v>2900</v>
      </c>
      <c r="B182" s="5" t="s">
        <v>629</v>
      </c>
      <c r="C182" s="4" t="s">
        <v>215</v>
      </c>
      <c r="D182" s="4" t="s">
        <v>140</v>
      </c>
      <c r="E182" s="4" t="s">
        <v>140</v>
      </c>
      <c r="F182" s="6">
        <f aca="true" t="shared" si="72" ref="F182:N182">SUM(F183,F186,F189,F192,F195,F198,F200,F202)</f>
        <v>210114</v>
      </c>
      <c r="G182" s="6">
        <f t="shared" si="72"/>
        <v>157764</v>
      </c>
      <c r="H182" s="6">
        <f t="shared" si="72"/>
        <v>52350</v>
      </c>
      <c r="I182" s="6">
        <f t="shared" si="72"/>
        <v>151300</v>
      </c>
      <c r="J182" s="6">
        <v>113917</v>
      </c>
      <c r="K182" s="6">
        <f t="shared" si="72"/>
        <v>43100</v>
      </c>
      <c r="L182" s="6">
        <f t="shared" si="72"/>
        <v>129975.29999999999</v>
      </c>
      <c r="M182" s="6">
        <f t="shared" si="72"/>
        <v>104578.4</v>
      </c>
      <c r="N182" s="6">
        <f t="shared" si="72"/>
        <v>25396.9</v>
      </c>
    </row>
    <row r="183" spans="1:14" s="2" customFormat="1" ht="30" customHeight="1">
      <c r="A183" s="4">
        <v>2910</v>
      </c>
      <c r="B183" s="5" t="s">
        <v>630</v>
      </c>
      <c r="C183" s="4" t="s">
        <v>215</v>
      </c>
      <c r="D183" s="4" t="s">
        <v>139</v>
      </c>
      <c r="E183" s="4" t="s">
        <v>140</v>
      </c>
      <c r="F183" s="6">
        <f aca="true" t="shared" si="73" ref="F183:N183">SUM(F184:F185)</f>
        <v>131300</v>
      </c>
      <c r="G183" s="6">
        <f t="shared" si="73"/>
        <v>90000</v>
      </c>
      <c r="H183" s="6">
        <f t="shared" si="73"/>
        <v>41300</v>
      </c>
      <c r="I183" s="6">
        <f>+J183+K183</f>
        <v>100000</v>
      </c>
      <c r="J183" s="6">
        <f t="shared" si="73"/>
        <v>65500</v>
      </c>
      <c r="K183" s="6">
        <f t="shared" si="73"/>
        <v>34500</v>
      </c>
      <c r="L183" s="6">
        <f t="shared" si="73"/>
        <v>82146.4</v>
      </c>
      <c r="M183" s="6">
        <f t="shared" si="73"/>
        <v>63903.9</v>
      </c>
      <c r="N183" s="6">
        <f t="shared" si="73"/>
        <v>18242.5</v>
      </c>
    </row>
    <row r="184" spans="1:14" s="2" customFormat="1" ht="27" customHeight="1">
      <c r="A184" s="4">
        <v>2911</v>
      </c>
      <c r="B184" s="5" t="s">
        <v>259</v>
      </c>
      <c r="C184" s="4" t="s">
        <v>215</v>
      </c>
      <c r="D184" s="4" t="s">
        <v>139</v>
      </c>
      <c r="E184" s="4" t="s">
        <v>139</v>
      </c>
      <c r="F184" s="6">
        <f>SUM(G184,H184)</f>
        <v>131300</v>
      </c>
      <c r="G184" s="6">
        <v>90000</v>
      </c>
      <c r="H184" s="6">
        <v>41300</v>
      </c>
      <c r="I184" s="6">
        <f>SUM(J184,K184)</f>
        <v>100000</v>
      </c>
      <c r="J184" s="6">
        <v>65500</v>
      </c>
      <c r="K184" s="6">
        <v>34500</v>
      </c>
      <c r="L184" s="6">
        <f>SUM(M184,N184)</f>
        <v>82146.4</v>
      </c>
      <c r="M184" s="6">
        <v>63903.9</v>
      </c>
      <c r="N184" s="6">
        <v>18242.5</v>
      </c>
    </row>
    <row r="185" spans="1:14" s="2" customFormat="1" ht="21.75" customHeight="1">
      <c r="A185" s="4">
        <v>2912</v>
      </c>
      <c r="B185" s="5" t="s">
        <v>260</v>
      </c>
      <c r="C185" s="4" t="s">
        <v>215</v>
      </c>
      <c r="D185" s="4" t="s">
        <v>139</v>
      </c>
      <c r="E185" s="4" t="s">
        <v>145</v>
      </c>
      <c r="F185" s="6">
        <f>SUM(G185,H185)</f>
        <v>0</v>
      </c>
      <c r="G185" s="6"/>
      <c r="H185" s="6"/>
      <c r="I185" s="6">
        <f>SUM(J185,K185)</f>
        <v>0</v>
      </c>
      <c r="J185" s="6"/>
      <c r="K185" s="6"/>
      <c r="L185" s="6">
        <f>SUM(M185,N185)</f>
        <v>0</v>
      </c>
      <c r="M185" s="6"/>
      <c r="N185" s="6"/>
    </row>
    <row r="186" spans="1:14" s="2" customFormat="1" ht="25.5" customHeight="1">
      <c r="A186" s="4">
        <v>2920</v>
      </c>
      <c r="B186" s="5" t="s">
        <v>631</v>
      </c>
      <c r="C186" s="4" t="s">
        <v>215</v>
      </c>
      <c r="D186" s="4" t="s">
        <v>145</v>
      </c>
      <c r="E186" s="4" t="s">
        <v>140</v>
      </c>
      <c r="F186" s="6">
        <f aca="true" t="shared" si="74" ref="F186:N186">SUM(F187:F188)</f>
        <v>3500</v>
      </c>
      <c r="G186" s="6">
        <f t="shared" si="74"/>
        <v>3500</v>
      </c>
      <c r="H186" s="6">
        <f t="shared" si="74"/>
        <v>0</v>
      </c>
      <c r="I186" s="6">
        <v>2500</v>
      </c>
      <c r="J186" s="6">
        <v>2500</v>
      </c>
      <c r="K186" s="6">
        <f t="shared" si="74"/>
        <v>0</v>
      </c>
      <c r="L186" s="6">
        <v>580</v>
      </c>
      <c r="M186" s="6">
        <v>580</v>
      </c>
      <c r="N186" s="6">
        <f t="shared" si="74"/>
        <v>0</v>
      </c>
    </row>
    <row r="187" spans="1:14" s="2" customFormat="1" ht="20.25" customHeight="1">
      <c r="A187" s="4">
        <v>2921</v>
      </c>
      <c r="B187" s="5" t="s">
        <v>261</v>
      </c>
      <c r="C187" s="4" t="s">
        <v>215</v>
      </c>
      <c r="D187" s="4" t="s">
        <v>145</v>
      </c>
      <c r="E187" s="4" t="s">
        <v>139</v>
      </c>
      <c r="F187" s="6">
        <f>SUM(G187,H187)</f>
        <v>0</v>
      </c>
      <c r="G187" s="6"/>
      <c r="H187" s="6"/>
      <c r="I187" s="6">
        <f>SUM(J187,K187)</f>
        <v>0</v>
      </c>
      <c r="J187" s="6"/>
      <c r="K187" s="6"/>
      <c r="L187" s="6">
        <f>SUM(M187,N187)</f>
        <v>0</v>
      </c>
      <c r="M187" s="6"/>
      <c r="N187" s="6"/>
    </row>
    <row r="188" spans="1:14" s="2" customFormat="1" ht="22.5" customHeight="1">
      <c r="A188" s="4">
        <v>2922</v>
      </c>
      <c r="B188" s="5" t="s">
        <v>262</v>
      </c>
      <c r="C188" s="4" t="s">
        <v>215</v>
      </c>
      <c r="D188" s="4" t="s">
        <v>145</v>
      </c>
      <c r="E188" s="4" t="s">
        <v>145</v>
      </c>
      <c r="F188" s="6">
        <f>SUM(G188,H188)</f>
        <v>3500</v>
      </c>
      <c r="G188" s="6">
        <v>3500</v>
      </c>
      <c r="H188" s="6"/>
      <c r="I188" s="6">
        <f>SUM(J188,K188)</f>
        <v>2500</v>
      </c>
      <c r="J188" s="6">
        <v>2500</v>
      </c>
      <c r="K188" s="6"/>
      <c r="L188" s="6">
        <f>SUM(M188,N188)</f>
        <v>580</v>
      </c>
      <c r="M188" s="6">
        <v>580</v>
      </c>
      <c r="N188" s="6"/>
    </row>
    <row r="189" spans="1:14" s="2" customFormat="1" ht="36" customHeight="1">
      <c r="A189" s="4">
        <v>2930</v>
      </c>
      <c r="B189" s="5" t="s">
        <v>632</v>
      </c>
      <c r="C189" s="4" t="s">
        <v>215</v>
      </c>
      <c r="D189" s="4" t="s">
        <v>147</v>
      </c>
      <c r="E189" s="4" t="s">
        <v>140</v>
      </c>
      <c r="F189" s="6">
        <f aca="true" t="shared" si="75" ref="F189:N189">SUM(F190:F191)</f>
        <v>0</v>
      </c>
      <c r="G189" s="6">
        <f t="shared" si="75"/>
        <v>0</v>
      </c>
      <c r="H189" s="6">
        <f t="shared" si="75"/>
        <v>0</v>
      </c>
      <c r="I189" s="6">
        <f t="shared" si="75"/>
        <v>0</v>
      </c>
      <c r="J189" s="6">
        <f t="shared" si="75"/>
        <v>0</v>
      </c>
      <c r="K189" s="6">
        <f t="shared" si="75"/>
        <v>0</v>
      </c>
      <c r="L189" s="6">
        <f t="shared" si="75"/>
        <v>0</v>
      </c>
      <c r="M189" s="6">
        <f t="shared" si="75"/>
        <v>0</v>
      </c>
      <c r="N189" s="6">
        <f t="shared" si="75"/>
        <v>0</v>
      </c>
    </row>
    <row r="190" spans="1:14" s="2" customFormat="1" ht="24" customHeight="1">
      <c r="A190" s="4">
        <v>2931</v>
      </c>
      <c r="B190" s="5" t="s">
        <v>263</v>
      </c>
      <c r="C190" s="4" t="s">
        <v>215</v>
      </c>
      <c r="D190" s="4" t="s">
        <v>147</v>
      </c>
      <c r="E190" s="4" t="s">
        <v>139</v>
      </c>
      <c r="F190" s="6">
        <f>SUM(G190,H190)</f>
        <v>0</v>
      </c>
      <c r="G190" s="6"/>
      <c r="H190" s="6"/>
      <c r="I190" s="6">
        <f>SUM(J190,K190)</f>
        <v>0</v>
      </c>
      <c r="J190" s="6"/>
      <c r="K190" s="6"/>
      <c r="L190" s="6">
        <f>SUM(M190,N190)</f>
        <v>0</v>
      </c>
      <c r="M190" s="6"/>
      <c r="N190" s="6"/>
    </row>
    <row r="191" spans="1:14" s="2" customFormat="1" ht="20.25" customHeight="1">
      <c r="A191" s="4">
        <v>2932</v>
      </c>
      <c r="B191" s="5" t="s">
        <v>264</v>
      </c>
      <c r="C191" s="4" t="s">
        <v>215</v>
      </c>
      <c r="D191" s="4" t="s">
        <v>147</v>
      </c>
      <c r="E191" s="4" t="s">
        <v>145</v>
      </c>
      <c r="F191" s="6">
        <f>SUM(G191,H191)</f>
        <v>0</v>
      </c>
      <c r="G191" s="6"/>
      <c r="H191" s="6"/>
      <c r="I191" s="6">
        <f>SUM(J191,K191)</f>
        <v>0</v>
      </c>
      <c r="J191" s="6"/>
      <c r="K191" s="6"/>
      <c r="L191" s="6">
        <f>SUM(M191,N191)</f>
        <v>0</v>
      </c>
      <c r="M191" s="6"/>
      <c r="N191" s="6"/>
    </row>
    <row r="192" spans="1:14" s="2" customFormat="1" ht="20.25" customHeight="1">
      <c r="A192" s="4">
        <v>2940</v>
      </c>
      <c r="B192" s="5" t="s">
        <v>633</v>
      </c>
      <c r="C192" s="4" t="s">
        <v>215</v>
      </c>
      <c r="D192" s="4" t="s">
        <v>155</v>
      </c>
      <c r="E192" s="4" t="s">
        <v>140</v>
      </c>
      <c r="F192" s="6">
        <f aca="true" t="shared" si="76" ref="F192:N192">SUM(F193:F194)</f>
        <v>0</v>
      </c>
      <c r="G192" s="6">
        <f t="shared" si="76"/>
        <v>0</v>
      </c>
      <c r="H192" s="6">
        <f t="shared" si="76"/>
        <v>0</v>
      </c>
      <c r="I192" s="6">
        <f t="shared" si="76"/>
        <v>0</v>
      </c>
      <c r="J192" s="6">
        <f t="shared" si="76"/>
        <v>0</v>
      </c>
      <c r="K192" s="6">
        <f t="shared" si="76"/>
        <v>0</v>
      </c>
      <c r="L192" s="6">
        <f t="shared" si="76"/>
        <v>0</v>
      </c>
      <c r="M192" s="6">
        <f t="shared" si="76"/>
        <v>0</v>
      </c>
      <c r="N192" s="6">
        <f t="shared" si="76"/>
        <v>0</v>
      </c>
    </row>
    <row r="193" spans="1:14" s="2" customFormat="1" ht="21" customHeight="1">
      <c r="A193" s="4">
        <v>2941</v>
      </c>
      <c r="B193" s="5" t="s">
        <v>265</v>
      </c>
      <c r="C193" s="4" t="s">
        <v>215</v>
      </c>
      <c r="D193" s="4" t="s">
        <v>155</v>
      </c>
      <c r="E193" s="4" t="s">
        <v>139</v>
      </c>
      <c r="F193" s="6">
        <f>SUM(G193,H193)</f>
        <v>0</v>
      </c>
      <c r="G193" s="6"/>
      <c r="H193" s="6"/>
      <c r="I193" s="6">
        <f>SUM(J193,K193)</f>
        <v>0</v>
      </c>
      <c r="J193" s="6"/>
      <c r="K193" s="6"/>
      <c r="L193" s="6">
        <f>SUM(M193,N193)</f>
        <v>0</v>
      </c>
      <c r="M193" s="6"/>
      <c r="N193" s="6"/>
    </row>
    <row r="194" spans="1:14" s="2" customFormat="1" ht="21" customHeight="1">
      <c r="A194" s="4">
        <v>2942</v>
      </c>
      <c r="B194" s="5" t="s">
        <v>266</v>
      </c>
      <c r="C194" s="4" t="s">
        <v>215</v>
      </c>
      <c r="D194" s="4" t="s">
        <v>155</v>
      </c>
      <c r="E194" s="4" t="s">
        <v>145</v>
      </c>
      <c r="F194" s="6">
        <f>SUM(G194,H194)</f>
        <v>0</v>
      </c>
      <c r="G194" s="6"/>
      <c r="H194" s="6"/>
      <c r="I194" s="6">
        <f>SUM(J194,K194)</f>
        <v>0</v>
      </c>
      <c r="J194" s="6"/>
      <c r="K194" s="6"/>
      <c r="L194" s="6">
        <f>SUM(M194,N194)</f>
        <v>0</v>
      </c>
      <c r="M194" s="6"/>
      <c r="N194" s="6"/>
    </row>
    <row r="195" spans="1:14" s="2" customFormat="1" ht="21.75" customHeight="1">
      <c r="A195" s="4">
        <v>2950</v>
      </c>
      <c r="B195" s="5" t="s">
        <v>634</v>
      </c>
      <c r="C195" s="4" t="s">
        <v>215</v>
      </c>
      <c r="D195" s="4" t="s">
        <v>157</v>
      </c>
      <c r="E195" s="4" t="s">
        <v>140</v>
      </c>
      <c r="F195" s="6">
        <f aca="true" t="shared" si="77" ref="F195:N195">SUM(F196:F197)</f>
        <v>75314</v>
      </c>
      <c r="G195" s="6">
        <f t="shared" si="77"/>
        <v>64264</v>
      </c>
      <c r="H195" s="6">
        <f t="shared" si="77"/>
        <v>11050</v>
      </c>
      <c r="I195" s="6">
        <f t="shared" si="77"/>
        <v>48800</v>
      </c>
      <c r="J195" s="6">
        <f>+J196</f>
        <v>40200</v>
      </c>
      <c r="K195" s="6">
        <f t="shared" si="77"/>
        <v>8600</v>
      </c>
      <c r="L195" s="6">
        <f t="shared" si="77"/>
        <v>47248.9</v>
      </c>
      <c r="M195" s="6">
        <f t="shared" si="77"/>
        <v>40094.5</v>
      </c>
      <c r="N195" s="6">
        <f t="shared" si="77"/>
        <v>7154.4</v>
      </c>
    </row>
    <row r="196" spans="1:14" s="2" customFormat="1" ht="25.5" customHeight="1">
      <c r="A196" s="4">
        <v>2951</v>
      </c>
      <c r="B196" s="5" t="s">
        <v>267</v>
      </c>
      <c r="C196" s="4" t="s">
        <v>215</v>
      </c>
      <c r="D196" s="4" t="s">
        <v>157</v>
      </c>
      <c r="E196" s="4" t="s">
        <v>139</v>
      </c>
      <c r="F196" s="6">
        <f>SUM(G196,H196)</f>
        <v>75314</v>
      </c>
      <c r="G196" s="6">
        <v>64264</v>
      </c>
      <c r="H196" s="6">
        <v>11050</v>
      </c>
      <c r="I196" s="6">
        <f>SUM(J196,K196)</f>
        <v>48800</v>
      </c>
      <c r="J196" s="6">
        <v>40200</v>
      </c>
      <c r="K196" s="6">
        <v>8600</v>
      </c>
      <c r="L196" s="6">
        <f>SUM(M196,N196)</f>
        <v>47248.9</v>
      </c>
      <c r="M196" s="6">
        <v>40094.5</v>
      </c>
      <c r="N196" s="6">
        <v>7154.4</v>
      </c>
    </row>
    <row r="197" spans="1:14" s="2" customFormat="1" ht="21.75" customHeight="1">
      <c r="A197" s="4">
        <v>2952</v>
      </c>
      <c r="B197" s="5" t="s">
        <v>268</v>
      </c>
      <c r="C197" s="4" t="s">
        <v>215</v>
      </c>
      <c r="D197" s="4" t="s">
        <v>157</v>
      </c>
      <c r="E197" s="4" t="s">
        <v>145</v>
      </c>
      <c r="F197" s="6">
        <f>SUM(G197,H197)</f>
        <v>0</v>
      </c>
      <c r="G197" s="6"/>
      <c r="H197" s="6"/>
      <c r="I197" s="6">
        <f>SUM(J197,K197)</f>
        <v>0</v>
      </c>
      <c r="J197" s="6"/>
      <c r="K197" s="6"/>
      <c r="L197" s="6">
        <f>SUM(M197,N197)</f>
        <v>0</v>
      </c>
      <c r="M197" s="6"/>
      <c r="N197" s="6"/>
    </row>
    <row r="198" spans="1:14" s="2" customFormat="1" ht="28.5" customHeight="1">
      <c r="A198" s="4">
        <v>2960</v>
      </c>
      <c r="B198" s="5" t="s">
        <v>635</v>
      </c>
      <c r="C198" s="4" t="s">
        <v>215</v>
      </c>
      <c r="D198" s="4" t="s">
        <v>159</v>
      </c>
      <c r="E198" s="4" t="s">
        <v>140</v>
      </c>
      <c r="F198" s="6">
        <f aca="true" t="shared" si="78" ref="F198:N198">SUM(F199)</f>
        <v>0</v>
      </c>
      <c r="G198" s="6">
        <f t="shared" si="78"/>
        <v>0</v>
      </c>
      <c r="H198" s="6">
        <f t="shared" si="78"/>
        <v>0</v>
      </c>
      <c r="I198" s="6">
        <f t="shared" si="78"/>
        <v>0</v>
      </c>
      <c r="J198" s="6">
        <f t="shared" si="78"/>
        <v>0</v>
      </c>
      <c r="K198" s="6">
        <f t="shared" si="78"/>
        <v>0</v>
      </c>
      <c r="L198" s="6">
        <f t="shared" si="78"/>
        <v>0</v>
      </c>
      <c r="M198" s="6">
        <f t="shared" si="78"/>
        <v>0</v>
      </c>
      <c r="N198" s="6">
        <f t="shared" si="78"/>
        <v>0</v>
      </c>
    </row>
    <row r="199" spans="1:14" s="2" customFormat="1" ht="22.5" customHeight="1">
      <c r="A199" s="4">
        <v>2961</v>
      </c>
      <c r="B199" s="5" t="s">
        <v>269</v>
      </c>
      <c r="C199" s="4" t="s">
        <v>215</v>
      </c>
      <c r="D199" s="4" t="s">
        <v>159</v>
      </c>
      <c r="E199" s="4" t="s">
        <v>139</v>
      </c>
      <c r="F199" s="6">
        <f>SUM(G199,H199)</f>
        <v>0</v>
      </c>
      <c r="G199" s="6"/>
      <c r="H199" s="6"/>
      <c r="I199" s="6">
        <f>SUM(J199,K199)</f>
        <v>0</v>
      </c>
      <c r="J199" s="6"/>
      <c r="K199" s="6"/>
      <c r="L199" s="6">
        <f>SUM(M199,N199)</f>
        <v>0</v>
      </c>
      <c r="M199" s="6"/>
      <c r="N199" s="6"/>
    </row>
    <row r="200" spans="1:14" s="2" customFormat="1" ht="23.25" customHeight="1">
      <c r="A200" s="4">
        <v>2970</v>
      </c>
      <c r="B200" s="5" t="s">
        <v>636</v>
      </c>
      <c r="C200" s="4" t="s">
        <v>215</v>
      </c>
      <c r="D200" s="4" t="s">
        <v>162</v>
      </c>
      <c r="E200" s="4" t="s">
        <v>140</v>
      </c>
      <c r="F200" s="6">
        <f aca="true" t="shared" si="79" ref="F200:N200">SUM(F201)</f>
        <v>0</v>
      </c>
      <c r="G200" s="6">
        <f t="shared" si="79"/>
        <v>0</v>
      </c>
      <c r="H200" s="6">
        <f t="shared" si="79"/>
        <v>0</v>
      </c>
      <c r="I200" s="6">
        <f t="shared" si="79"/>
        <v>0</v>
      </c>
      <c r="J200" s="6">
        <f t="shared" si="79"/>
        <v>0</v>
      </c>
      <c r="K200" s="6">
        <f t="shared" si="79"/>
        <v>0</v>
      </c>
      <c r="L200" s="6">
        <f t="shared" si="79"/>
        <v>0</v>
      </c>
      <c r="M200" s="6">
        <f t="shared" si="79"/>
        <v>0</v>
      </c>
      <c r="N200" s="6">
        <f t="shared" si="79"/>
        <v>0</v>
      </c>
    </row>
    <row r="201" spans="1:14" s="2" customFormat="1" ht="25.5" customHeight="1">
      <c r="A201" s="4">
        <v>2971</v>
      </c>
      <c r="B201" s="5" t="s">
        <v>270</v>
      </c>
      <c r="C201" s="4" t="s">
        <v>215</v>
      </c>
      <c r="D201" s="4" t="s">
        <v>162</v>
      </c>
      <c r="E201" s="4" t="s">
        <v>139</v>
      </c>
      <c r="F201" s="6">
        <f>SUM(G201,H201)</f>
        <v>0</v>
      </c>
      <c r="G201" s="6"/>
      <c r="H201" s="6"/>
      <c r="I201" s="6">
        <f>SUM(J201,K201)</f>
        <v>0</v>
      </c>
      <c r="J201" s="6"/>
      <c r="K201" s="6"/>
      <c r="L201" s="6">
        <f>SUM(M201,N201)</f>
        <v>0</v>
      </c>
      <c r="M201" s="6"/>
      <c r="N201" s="6"/>
    </row>
    <row r="202" spans="1:14" s="2" customFormat="1" ht="20.25" customHeight="1">
      <c r="A202" s="4">
        <v>2980</v>
      </c>
      <c r="B202" s="5" t="s">
        <v>637</v>
      </c>
      <c r="C202" s="4" t="s">
        <v>215</v>
      </c>
      <c r="D202" s="4" t="s">
        <v>163</v>
      </c>
      <c r="E202" s="4" t="s">
        <v>140</v>
      </c>
      <c r="F202" s="6">
        <f aca="true" t="shared" si="80" ref="F202:N202">SUM(F203)</f>
        <v>0</v>
      </c>
      <c r="G202" s="6">
        <f t="shared" si="80"/>
        <v>0</v>
      </c>
      <c r="H202" s="6">
        <f t="shared" si="80"/>
        <v>0</v>
      </c>
      <c r="I202" s="6">
        <f t="shared" si="80"/>
        <v>0</v>
      </c>
      <c r="J202" s="6">
        <f t="shared" si="80"/>
        <v>0</v>
      </c>
      <c r="K202" s="6">
        <f t="shared" si="80"/>
        <v>0</v>
      </c>
      <c r="L202" s="6">
        <f t="shared" si="80"/>
        <v>0</v>
      </c>
      <c r="M202" s="6">
        <f t="shared" si="80"/>
        <v>0</v>
      </c>
      <c r="N202" s="6">
        <f t="shared" si="80"/>
        <v>0</v>
      </c>
    </row>
    <row r="203" spans="1:14" s="2" customFormat="1" ht="18" customHeight="1">
      <c r="A203" s="4">
        <v>2981</v>
      </c>
      <c r="B203" s="5" t="s">
        <v>271</v>
      </c>
      <c r="C203" s="4" t="s">
        <v>215</v>
      </c>
      <c r="D203" s="4" t="s">
        <v>163</v>
      </c>
      <c r="E203" s="4" t="s">
        <v>139</v>
      </c>
      <c r="F203" s="6">
        <f>SUM(G203,H203)</f>
        <v>0</v>
      </c>
      <c r="G203" s="6"/>
      <c r="H203" s="6"/>
      <c r="I203" s="6">
        <f>SUM(J203,K203)</f>
        <v>0</v>
      </c>
      <c r="J203" s="6"/>
      <c r="K203" s="6"/>
      <c r="L203" s="6">
        <f>SUM(M203,N203)</f>
        <v>0</v>
      </c>
      <c r="M203" s="6"/>
      <c r="N203" s="6"/>
    </row>
    <row r="204" spans="1:14" s="2" customFormat="1" ht="37.5" customHeight="1">
      <c r="A204" s="4">
        <v>3000</v>
      </c>
      <c r="B204" s="5" t="s">
        <v>638</v>
      </c>
      <c r="C204" s="4" t="s">
        <v>272</v>
      </c>
      <c r="D204" s="4" t="s">
        <v>140</v>
      </c>
      <c r="E204" s="4" t="s">
        <v>140</v>
      </c>
      <c r="F204" s="6">
        <f aca="true" t="shared" si="81" ref="F204:L204">SUM(F205,F208,F210,F212,F214,F216,F218,F220,F222)</f>
        <v>17600</v>
      </c>
      <c r="G204" s="6">
        <f t="shared" si="81"/>
        <v>17600</v>
      </c>
      <c r="H204" s="6">
        <f t="shared" si="81"/>
        <v>0</v>
      </c>
      <c r="I204" s="6">
        <f t="shared" si="81"/>
        <v>14300</v>
      </c>
      <c r="J204" s="6">
        <f t="shared" si="81"/>
        <v>14300</v>
      </c>
      <c r="K204" s="6">
        <f t="shared" si="81"/>
        <v>0</v>
      </c>
      <c r="L204" s="6">
        <f t="shared" si="81"/>
        <v>6860</v>
      </c>
      <c r="M204" s="6">
        <f>SUM(M205,M208,M210,M212,M214,M216,M218,M2110,M222)</f>
        <v>6860</v>
      </c>
      <c r="N204" s="6">
        <f>SUM(N205,N208,N210,N212,N214,N216,N218,N220,N222)</f>
        <v>0</v>
      </c>
    </row>
    <row r="205" spans="1:14" s="2" customFormat="1" ht="24" customHeight="1">
      <c r="A205" s="4">
        <v>3010</v>
      </c>
      <c r="B205" s="5" t="s">
        <v>639</v>
      </c>
      <c r="C205" s="4" t="s">
        <v>272</v>
      </c>
      <c r="D205" s="4" t="s">
        <v>139</v>
      </c>
      <c r="E205" s="4" t="s">
        <v>140</v>
      </c>
      <c r="F205" s="6">
        <f aca="true" t="shared" si="82" ref="F205:N205">SUM(F206:F207)</f>
        <v>0</v>
      </c>
      <c r="G205" s="6">
        <f t="shared" si="82"/>
        <v>0</v>
      </c>
      <c r="H205" s="6">
        <f t="shared" si="82"/>
        <v>0</v>
      </c>
      <c r="I205" s="6">
        <f t="shared" si="82"/>
        <v>0</v>
      </c>
      <c r="J205" s="6">
        <f t="shared" si="82"/>
        <v>0</v>
      </c>
      <c r="K205" s="6">
        <f t="shared" si="82"/>
        <v>0</v>
      </c>
      <c r="L205" s="6">
        <f t="shared" si="82"/>
        <v>0</v>
      </c>
      <c r="M205" s="6">
        <f t="shared" si="82"/>
        <v>0</v>
      </c>
      <c r="N205" s="6">
        <f t="shared" si="82"/>
        <v>0</v>
      </c>
    </row>
    <row r="206" spans="1:14" s="2" customFormat="1" ht="18.75" customHeight="1">
      <c r="A206" s="4">
        <v>3011</v>
      </c>
      <c r="B206" s="5" t="s">
        <v>273</v>
      </c>
      <c r="C206" s="4" t="s">
        <v>272</v>
      </c>
      <c r="D206" s="4" t="s">
        <v>139</v>
      </c>
      <c r="E206" s="4" t="s">
        <v>139</v>
      </c>
      <c r="F206" s="6">
        <f>SUM(G206,H206)</f>
        <v>0</v>
      </c>
      <c r="G206" s="6"/>
      <c r="H206" s="6"/>
      <c r="I206" s="6">
        <f>SUM(J206,K206)</f>
        <v>0</v>
      </c>
      <c r="J206" s="6"/>
      <c r="K206" s="6"/>
      <c r="L206" s="6">
        <f>SUM(M206,N206)</f>
        <v>0</v>
      </c>
      <c r="M206" s="6"/>
      <c r="N206" s="6"/>
    </row>
    <row r="207" spans="1:14" s="2" customFormat="1" ht="21.75" customHeight="1">
      <c r="A207" s="4">
        <v>3012</v>
      </c>
      <c r="B207" s="5" t="s">
        <v>274</v>
      </c>
      <c r="C207" s="4" t="s">
        <v>272</v>
      </c>
      <c r="D207" s="4" t="s">
        <v>139</v>
      </c>
      <c r="E207" s="4" t="s">
        <v>145</v>
      </c>
      <c r="F207" s="6">
        <f>SUM(G207,H207)</f>
        <v>0</v>
      </c>
      <c r="G207" s="6"/>
      <c r="H207" s="6"/>
      <c r="I207" s="6">
        <f>SUM(J207,K207)</f>
        <v>0</v>
      </c>
      <c r="J207" s="6"/>
      <c r="K207" s="6"/>
      <c r="L207" s="6">
        <f>SUM(M207,N207)</f>
        <v>0</v>
      </c>
      <c r="M207" s="6"/>
      <c r="N207" s="6"/>
    </row>
    <row r="208" spans="1:14" s="2" customFormat="1" ht="18.75" customHeight="1">
      <c r="A208" s="4">
        <v>3020</v>
      </c>
      <c r="B208" s="5" t="s">
        <v>640</v>
      </c>
      <c r="C208" s="4" t="s">
        <v>272</v>
      </c>
      <c r="D208" s="4" t="s">
        <v>145</v>
      </c>
      <c r="E208" s="4" t="s">
        <v>140</v>
      </c>
      <c r="F208" s="6">
        <f aca="true" t="shared" si="83" ref="F208:N208">SUM(F209)</f>
        <v>0</v>
      </c>
      <c r="G208" s="6">
        <f t="shared" si="83"/>
        <v>0</v>
      </c>
      <c r="H208" s="6">
        <f t="shared" si="83"/>
        <v>0</v>
      </c>
      <c r="I208" s="6">
        <f t="shared" si="83"/>
        <v>0</v>
      </c>
      <c r="J208" s="6">
        <f t="shared" si="83"/>
        <v>0</v>
      </c>
      <c r="K208" s="6">
        <f t="shared" si="83"/>
        <v>0</v>
      </c>
      <c r="L208" s="6">
        <f t="shared" si="83"/>
        <v>0</v>
      </c>
      <c r="M208" s="6">
        <f t="shared" si="83"/>
        <v>0</v>
      </c>
      <c r="N208" s="6">
        <f t="shared" si="83"/>
        <v>0</v>
      </c>
    </row>
    <row r="209" spans="1:14" s="2" customFormat="1" ht="17.25" customHeight="1">
      <c r="A209" s="4">
        <v>3021</v>
      </c>
      <c r="B209" s="5" t="s">
        <v>275</v>
      </c>
      <c r="C209" s="4" t="s">
        <v>272</v>
      </c>
      <c r="D209" s="4" t="s">
        <v>145</v>
      </c>
      <c r="E209" s="4" t="s">
        <v>139</v>
      </c>
      <c r="F209" s="6">
        <f>SUM(G209,H209)</f>
        <v>0</v>
      </c>
      <c r="G209" s="6"/>
      <c r="H209" s="6"/>
      <c r="I209" s="6">
        <f>SUM(J209,K209)</f>
        <v>0</v>
      </c>
      <c r="J209" s="6"/>
      <c r="K209" s="6"/>
      <c r="L209" s="6">
        <f>SUM(M209,N209)</f>
        <v>0</v>
      </c>
      <c r="M209" s="6"/>
      <c r="N209" s="6"/>
    </row>
    <row r="210" spans="1:14" s="2" customFormat="1" ht="16.5" customHeight="1">
      <c r="A210" s="4">
        <v>3030</v>
      </c>
      <c r="B210" s="5" t="s">
        <v>641</v>
      </c>
      <c r="C210" s="4" t="s">
        <v>272</v>
      </c>
      <c r="D210" s="4" t="s">
        <v>147</v>
      </c>
      <c r="E210" s="4" t="s">
        <v>140</v>
      </c>
      <c r="F210" s="6">
        <f aca="true" t="shared" si="84" ref="F210:N210">SUM(F211)</f>
        <v>0</v>
      </c>
      <c r="G210" s="6">
        <f t="shared" si="84"/>
        <v>0</v>
      </c>
      <c r="H210" s="6">
        <f t="shared" si="84"/>
        <v>0</v>
      </c>
      <c r="I210" s="6">
        <f t="shared" si="84"/>
        <v>0</v>
      </c>
      <c r="J210" s="6">
        <f t="shared" si="84"/>
        <v>0</v>
      </c>
      <c r="K210" s="6">
        <f t="shared" si="84"/>
        <v>0</v>
      </c>
      <c r="L210" s="6">
        <f t="shared" si="84"/>
        <v>0</v>
      </c>
      <c r="M210" s="6">
        <f t="shared" si="84"/>
        <v>0</v>
      </c>
      <c r="N210" s="6">
        <f t="shared" si="84"/>
        <v>0</v>
      </c>
    </row>
    <row r="211" spans="1:14" s="2" customFormat="1" ht="22.5" customHeight="1">
      <c r="A211" s="4">
        <v>3031</v>
      </c>
      <c r="B211" s="5" t="s">
        <v>276</v>
      </c>
      <c r="C211" s="4" t="s">
        <v>272</v>
      </c>
      <c r="D211" s="4" t="s">
        <v>147</v>
      </c>
      <c r="E211" s="4" t="s">
        <v>139</v>
      </c>
      <c r="F211" s="6">
        <f>SUM(G211,H211)</f>
        <v>0</v>
      </c>
      <c r="G211" s="6"/>
      <c r="H211" s="6"/>
      <c r="I211" s="6">
        <f>SUM(J211,K211)</f>
        <v>0</v>
      </c>
      <c r="J211" s="6"/>
      <c r="K211" s="6"/>
      <c r="L211" s="6">
        <f>SUM(M211,N211)</f>
        <v>0</v>
      </c>
      <c r="M211" s="6"/>
      <c r="N211" s="6"/>
    </row>
    <row r="212" spans="1:14" s="2" customFormat="1" ht="21.75" customHeight="1">
      <c r="A212" s="4">
        <v>3040</v>
      </c>
      <c r="B212" s="5" t="s">
        <v>642</v>
      </c>
      <c r="C212" s="4" t="s">
        <v>272</v>
      </c>
      <c r="D212" s="4" t="s">
        <v>155</v>
      </c>
      <c r="E212" s="4" t="s">
        <v>140</v>
      </c>
      <c r="F212" s="6">
        <f aca="true" t="shared" si="85" ref="F212:N212">SUM(F213)</f>
        <v>0</v>
      </c>
      <c r="G212" s="6">
        <f t="shared" si="85"/>
        <v>0</v>
      </c>
      <c r="H212" s="6">
        <f t="shared" si="85"/>
        <v>0</v>
      </c>
      <c r="I212" s="6">
        <f t="shared" si="85"/>
        <v>0</v>
      </c>
      <c r="J212" s="6">
        <f t="shared" si="85"/>
        <v>0</v>
      </c>
      <c r="K212" s="6">
        <f t="shared" si="85"/>
        <v>0</v>
      </c>
      <c r="L212" s="6">
        <f t="shared" si="85"/>
        <v>0</v>
      </c>
      <c r="M212" s="6">
        <f t="shared" si="85"/>
        <v>0</v>
      </c>
      <c r="N212" s="6">
        <f t="shared" si="85"/>
        <v>0</v>
      </c>
    </row>
    <row r="213" spans="1:14" s="2" customFormat="1" ht="20.25" customHeight="1">
      <c r="A213" s="4">
        <v>3041</v>
      </c>
      <c r="B213" s="5" t="s">
        <v>277</v>
      </c>
      <c r="C213" s="4" t="s">
        <v>272</v>
      </c>
      <c r="D213" s="4" t="s">
        <v>155</v>
      </c>
      <c r="E213" s="4" t="s">
        <v>139</v>
      </c>
      <c r="F213" s="6">
        <f>SUM(G213,H213)</f>
        <v>0</v>
      </c>
      <c r="G213" s="6"/>
      <c r="H213" s="6"/>
      <c r="I213" s="6">
        <f>SUM(J213,K213)</f>
        <v>0</v>
      </c>
      <c r="J213" s="6"/>
      <c r="K213" s="6"/>
      <c r="L213" s="6">
        <f>SUM(M213,N213)</f>
        <v>0</v>
      </c>
      <c r="M213" s="6"/>
      <c r="N213" s="6"/>
    </row>
    <row r="214" spans="1:14" s="2" customFormat="1" ht="21.75" customHeight="1">
      <c r="A214" s="4">
        <v>3050</v>
      </c>
      <c r="B214" s="5" t="s">
        <v>643</v>
      </c>
      <c r="C214" s="4" t="s">
        <v>272</v>
      </c>
      <c r="D214" s="4" t="s">
        <v>157</v>
      </c>
      <c r="E214" s="4" t="s">
        <v>140</v>
      </c>
      <c r="F214" s="6">
        <f aca="true" t="shared" si="86" ref="F214:N214">SUM(F215)</f>
        <v>0</v>
      </c>
      <c r="G214" s="6">
        <f t="shared" si="86"/>
        <v>0</v>
      </c>
      <c r="H214" s="6">
        <f t="shared" si="86"/>
        <v>0</v>
      </c>
      <c r="I214" s="6">
        <f t="shared" si="86"/>
        <v>0</v>
      </c>
      <c r="J214" s="6">
        <f t="shared" si="86"/>
        <v>0</v>
      </c>
      <c r="K214" s="6">
        <f t="shared" si="86"/>
        <v>0</v>
      </c>
      <c r="L214" s="6">
        <f t="shared" si="86"/>
        <v>0</v>
      </c>
      <c r="M214" s="6">
        <f t="shared" si="86"/>
        <v>0</v>
      </c>
      <c r="N214" s="6">
        <f t="shared" si="86"/>
        <v>0</v>
      </c>
    </row>
    <row r="215" spans="1:14" s="2" customFormat="1" ht="18.75" customHeight="1">
      <c r="A215" s="4">
        <v>3051</v>
      </c>
      <c r="B215" s="5" t="s">
        <v>278</v>
      </c>
      <c r="C215" s="4" t="s">
        <v>272</v>
      </c>
      <c r="D215" s="4" t="s">
        <v>157</v>
      </c>
      <c r="E215" s="4" t="s">
        <v>139</v>
      </c>
      <c r="F215" s="6">
        <f>SUM(G215,H215)</f>
        <v>0</v>
      </c>
      <c r="G215" s="6"/>
      <c r="H215" s="6"/>
      <c r="I215" s="6">
        <f>SUM(J215,K215)</f>
        <v>0</v>
      </c>
      <c r="J215" s="6"/>
      <c r="K215" s="6"/>
      <c r="L215" s="6">
        <f>SUM(M215,N215)</f>
        <v>0</v>
      </c>
      <c r="M215" s="6"/>
      <c r="N215" s="6"/>
    </row>
    <row r="216" spans="1:14" s="2" customFormat="1" ht="17.25" customHeight="1">
      <c r="A216" s="4">
        <v>3060</v>
      </c>
      <c r="B216" s="5" t="s">
        <v>644</v>
      </c>
      <c r="C216" s="4" t="s">
        <v>272</v>
      </c>
      <c r="D216" s="4" t="s">
        <v>159</v>
      </c>
      <c r="E216" s="4" t="s">
        <v>140</v>
      </c>
      <c r="F216" s="6">
        <f aca="true" t="shared" si="87" ref="F216:N216">SUM(F217)</f>
        <v>0</v>
      </c>
      <c r="G216" s="6">
        <f t="shared" si="87"/>
        <v>0</v>
      </c>
      <c r="H216" s="6">
        <f t="shared" si="87"/>
        <v>0</v>
      </c>
      <c r="I216" s="6">
        <f t="shared" si="87"/>
        <v>0</v>
      </c>
      <c r="J216" s="6">
        <f t="shared" si="87"/>
        <v>0</v>
      </c>
      <c r="K216" s="6">
        <f t="shared" si="87"/>
        <v>0</v>
      </c>
      <c r="L216" s="6">
        <f t="shared" si="87"/>
        <v>0</v>
      </c>
      <c r="M216" s="6">
        <f t="shared" si="87"/>
        <v>0</v>
      </c>
      <c r="N216" s="6">
        <f t="shared" si="87"/>
        <v>0</v>
      </c>
    </row>
    <row r="217" spans="1:14" s="2" customFormat="1" ht="14.25" customHeight="1">
      <c r="A217" s="4">
        <v>3061</v>
      </c>
      <c r="B217" s="5" t="s">
        <v>279</v>
      </c>
      <c r="C217" s="4" t="s">
        <v>272</v>
      </c>
      <c r="D217" s="4" t="s">
        <v>159</v>
      </c>
      <c r="E217" s="4" t="s">
        <v>139</v>
      </c>
      <c r="F217" s="6">
        <f>SUM(G217,H217)</f>
        <v>0</v>
      </c>
      <c r="G217" s="6"/>
      <c r="H217" s="6"/>
      <c r="I217" s="6">
        <f>SUM(J217,K217)</f>
        <v>0</v>
      </c>
      <c r="J217" s="6"/>
      <c r="K217" s="6"/>
      <c r="L217" s="6">
        <f>SUM(M217,N217)</f>
        <v>0</v>
      </c>
      <c r="M217" s="6"/>
      <c r="N217" s="6"/>
    </row>
    <row r="218" spans="1:14" s="2" customFormat="1" ht="27.75" customHeight="1">
      <c r="A218" s="4">
        <v>3070</v>
      </c>
      <c r="B218" s="5" t="s">
        <v>645</v>
      </c>
      <c r="C218" s="4" t="s">
        <v>272</v>
      </c>
      <c r="D218" s="4" t="s">
        <v>162</v>
      </c>
      <c r="E218" s="4" t="s">
        <v>140</v>
      </c>
      <c r="F218" s="6">
        <f aca="true" t="shared" si="88" ref="F218:N218">SUM(F219)</f>
        <v>17600</v>
      </c>
      <c r="G218" s="6">
        <f t="shared" si="88"/>
        <v>17600</v>
      </c>
      <c r="H218" s="6">
        <f t="shared" si="88"/>
        <v>0</v>
      </c>
      <c r="I218" s="6">
        <f t="shared" si="88"/>
        <v>14300</v>
      </c>
      <c r="J218" s="6">
        <f t="shared" si="88"/>
        <v>14300</v>
      </c>
      <c r="K218" s="6">
        <f t="shared" si="88"/>
        <v>0</v>
      </c>
      <c r="L218" s="6">
        <f t="shared" si="88"/>
        <v>6860</v>
      </c>
      <c r="M218" s="6">
        <f t="shared" si="88"/>
        <v>6860</v>
      </c>
      <c r="N218" s="6">
        <f t="shared" si="88"/>
        <v>0</v>
      </c>
    </row>
    <row r="219" spans="1:14" s="2" customFormat="1" ht="29.25" customHeight="1">
      <c r="A219" s="4">
        <v>3071</v>
      </c>
      <c r="B219" s="5" t="s">
        <v>280</v>
      </c>
      <c r="C219" s="4" t="s">
        <v>272</v>
      </c>
      <c r="D219" s="4" t="s">
        <v>162</v>
      </c>
      <c r="E219" s="4" t="s">
        <v>139</v>
      </c>
      <c r="F219" s="6">
        <f>SUM(G219,H219)</f>
        <v>17600</v>
      </c>
      <c r="G219" s="6">
        <v>17600</v>
      </c>
      <c r="H219" s="6">
        <v>0</v>
      </c>
      <c r="I219" s="6">
        <f>SUM(J219,K219)</f>
        <v>14300</v>
      </c>
      <c r="J219" s="6">
        <v>14300</v>
      </c>
      <c r="K219" s="6"/>
      <c r="L219" s="6">
        <f>SUM(M219,N219)</f>
        <v>6860</v>
      </c>
      <c r="M219" s="6">
        <v>6860</v>
      </c>
      <c r="N219" s="6"/>
    </row>
    <row r="220" spans="1:14" s="2" customFormat="1" ht="29.25" customHeight="1">
      <c r="A220" s="4">
        <v>3080</v>
      </c>
      <c r="B220" s="5" t="s">
        <v>646</v>
      </c>
      <c r="C220" s="4" t="s">
        <v>272</v>
      </c>
      <c r="D220" s="4" t="s">
        <v>163</v>
      </c>
      <c r="E220" s="4" t="s">
        <v>140</v>
      </c>
      <c r="F220" s="6">
        <f aca="true" t="shared" si="89" ref="F220:N220">SUM(F221)</f>
        <v>0</v>
      </c>
      <c r="G220" s="6">
        <f t="shared" si="89"/>
        <v>0</v>
      </c>
      <c r="H220" s="6">
        <f t="shared" si="89"/>
        <v>0</v>
      </c>
      <c r="I220" s="6">
        <f t="shared" si="89"/>
        <v>0</v>
      </c>
      <c r="J220" s="6">
        <f t="shared" si="89"/>
        <v>0</v>
      </c>
      <c r="K220" s="6">
        <f t="shared" si="89"/>
        <v>0</v>
      </c>
      <c r="L220" s="6">
        <f t="shared" si="89"/>
        <v>0</v>
      </c>
      <c r="M220" s="6">
        <f t="shared" si="89"/>
        <v>0</v>
      </c>
      <c r="N220" s="6">
        <f t="shared" si="89"/>
        <v>0</v>
      </c>
    </row>
    <row r="221" spans="1:14" s="2" customFormat="1" ht="29.25" customHeight="1">
      <c r="A221" s="4">
        <v>3081</v>
      </c>
      <c r="B221" s="5" t="s">
        <v>647</v>
      </c>
      <c r="C221" s="4" t="s">
        <v>272</v>
      </c>
      <c r="D221" s="4" t="s">
        <v>163</v>
      </c>
      <c r="E221" s="4" t="s">
        <v>139</v>
      </c>
      <c r="F221" s="6">
        <f>SUM(G221,H221)</f>
        <v>0</v>
      </c>
      <c r="G221" s="6"/>
      <c r="H221" s="6"/>
      <c r="I221" s="6">
        <f>SUM(J221,K221)</f>
        <v>0</v>
      </c>
      <c r="J221" s="6"/>
      <c r="K221" s="6"/>
      <c r="L221" s="6">
        <f>SUM(M221,N221)</f>
        <v>0</v>
      </c>
      <c r="M221" s="6"/>
      <c r="N221" s="6"/>
    </row>
    <row r="222" spans="1:14" s="2" customFormat="1" ht="26.25" customHeight="1">
      <c r="A222" s="4">
        <v>3090</v>
      </c>
      <c r="B222" s="5" t="s">
        <v>648</v>
      </c>
      <c r="C222" s="4" t="s">
        <v>272</v>
      </c>
      <c r="D222" s="4" t="s">
        <v>215</v>
      </c>
      <c r="E222" s="4" t="s">
        <v>140</v>
      </c>
      <c r="F222" s="6">
        <f aca="true" t="shared" si="90" ref="F222:N222">SUM(F223:F224)</f>
        <v>0</v>
      </c>
      <c r="G222" s="6">
        <f t="shared" si="90"/>
        <v>0</v>
      </c>
      <c r="H222" s="6">
        <f t="shared" si="90"/>
        <v>0</v>
      </c>
      <c r="I222" s="6">
        <f t="shared" si="90"/>
        <v>0</v>
      </c>
      <c r="J222" s="6">
        <f t="shared" si="90"/>
        <v>0</v>
      </c>
      <c r="K222" s="6">
        <f t="shared" si="90"/>
        <v>0</v>
      </c>
      <c r="L222" s="6">
        <f t="shared" si="90"/>
        <v>0</v>
      </c>
      <c r="M222" s="6">
        <f t="shared" si="90"/>
        <v>0</v>
      </c>
      <c r="N222" s="6">
        <f t="shared" si="90"/>
        <v>0</v>
      </c>
    </row>
    <row r="223" spans="1:14" s="2" customFormat="1" ht="21.75" customHeight="1">
      <c r="A223" s="4">
        <v>3091</v>
      </c>
      <c r="B223" s="5" t="s">
        <v>281</v>
      </c>
      <c r="C223" s="4" t="s">
        <v>272</v>
      </c>
      <c r="D223" s="4" t="s">
        <v>215</v>
      </c>
      <c r="E223" s="4" t="s">
        <v>139</v>
      </c>
      <c r="F223" s="6">
        <f>SUM(G223,H223)</f>
        <v>0</v>
      </c>
      <c r="G223" s="6"/>
      <c r="H223" s="6"/>
      <c r="I223" s="6">
        <f>SUM(J223,K223)</f>
        <v>0</v>
      </c>
      <c r="J223" s="6"/>
      <c r="K223" s="6"/>
      <c r="L223" s="6">
        <f>SUM(M223,N223)</f>
        <v>0</v>
      </c>
      <c r="M223" s="6"/>
      <c r="N223" s="6"/>
    </row>
    <row r="224" spans="1:14" s="2" customFormat="1" ht="25.5" customHeight="1">
      <c r="A224" s="4">
        <v>3092</v>
      </c>
      <c r="B224" s="5" t="s">
        <v>282</v>
      </c>
      <c r="C224" s="4" t="s">
        <v>272</v>
      </c>
      <c r="D224" s="4" t="s">
        <v>215</v>
      </c>
      <c r="E224" s="4" t="s">
        <v>145</v>
      </c>
      <c r="F224" s="6">
        <f>SUM(G224,H224)</f>
        <v>0</v>
      </c>
      <c r="G224" s="6"/>
      <c r="H224" s="6"/>
      <c r="I224" s="6">
        <f>SUM(J224,K224)</f>
        <v>0</v>
      </c>
      <c r="J224" s="6"/>
      <c r="K224" s="6"/>
      <c r="L224" s="6">
        <f>SUM(M224,N224)</f>
        <v>0</v>
      </c>
      <c r="M224" s="6"/>
      <c r="N224" s="6"/>
    </row>
    <row r="225" spans="1:14" s="2" customFormat="1" ht="28.5" customHeight="1">
      <c r="A225" s="4">
        <v>3100</v>
      </c>
      <c r="B225" s="5" t="s">
        <v>649</v>
      </c>
      <c r="C225" s="4" t="s">
        <v>283</v>
      </c>
      <c r="D225" s="4" t="s">
        <v>140</v>
      </c>
      <c r="E225" s="4" t="s">
        <v>140</v>
      </c>
      <c r="F225" s="6">
        <f aca="true" t="shared" si="91" ref="F225:N225">SUM(F226)</f>
        <v>0</v>
      </c>
      <c r="G225" s="6">
        <f t="shared" si="91"/>
        <v>180000</v>
      </c>
      <c r="H225" s="6">
        <f t="shared" si="91"/>
        <v>0</v>
      </c>
      <c r="I225" s="6">
        <f t="shared" si="91"/>
        <v>0</v>
      </c>
      <c r="J225" s="6">
        <f t="shared" si="91"/>
        <v>160000</v>
      </c>
      <c r="K225" s="6">
        <f t="shared" si="91"/>
        <v>0</v>
      </c>
      <c r="L225" s="6">
        <f t="shared" si="91"/>
        <v>0</v>
      </c>
      <c r="M225" s="6">
        <f t="shared" si="91"/>
        <v>160000</v>
      </c>
      <c r="N225" s="6">
        <f t="shared" si="91"/>
        <v>0</v>
      </c>
    </row>
    <row r="226" spans="1:14" s="2" customFormat="1" ht="26.25" customHeight="1">
      <c r="A226" s="4">
        <v>3110</v>
      </c>
      <c r="B226" s="5" t="s">
        <v>650</v>
      </c>
      <c r="C226" s="4" t="s">
        <v>283</v>
      </c>
      <c r="D226" s="4" t="s">
        <v>139</v>
      </c>
      <c r="E226" s="4" t="s">
        <v>140</v>
      </c>
      <c r="F226" s="6">
        <f aca="true" t="shared" si="92" ref="F226:N226">SUM(F227)</f>
        <v>0</v>
      </c>
      <c r="G226" s="6">
        <f t="shared" si="92"/>
        <v>180000</v>
      </c>
      <c r="H226" s="6">
        <f t="shared" si="92"/>
        <v>0</v>
      </c>
      <c r="I226" s="6">
        <f t="shared" si="92"/>
        <v>0</v>
      </c>
      <c r="J226" s="6">
        <f t="shared" si="92"/>
        <v>160000</v>
      </c>
      <c r="K226" s="6">
        <f t="shared" si="92"/>
        <v>0</v>
      </c>
      <c r="L226" s="6">
        <f t="shared" si="92"/>
        <v>0</v>
      </c>
      <c r="M226" s="6">
        <f t="shared" si="92"/>
        <v>160000</v>
      </c>
      <c r="N226" s="6">
        <f t="shared" si="92"/>
        <v>0</v>
      </c>
    </row>
    <row r="227" spans="1:14" s="2" customFormat="1" ht="31.5" customHeight="1">
      <c r="A227" s="4">
        <v>3112</v>
      </c>
      <c r="B227" s="5" t="s">
        <v>284</v>
      </c>
      <c r="C227" s="4" t="s">
        <v>283</v>
      </c>
      <c r="D227" s="4" t="s">
        <v>139</v>
      </c>
      <c r="E227" s="4" t="s">
        <v>145</v>
      </c>
      <c r="F227" s="6">
        <v>0</v>
      </c>
      <c r="G227" s="6">
        <v>180000</v>
      </c>
      <c r="H227" s="6">
        <v>0</v>
      </c>
      <c r="I227" s="6">
        <v>0</v>
      </c>
      <c r="J227" s="6">
        <v>160000</v>
      </c>
      <c r="K227" s="6">
        <v>0</v>
      </c>
      <c r="L227" s="6">
        <v>0</v>
      </c>
      <c r="M227" s="6">
        <v>160000</v>
      </c>
      <c r="N227" s="6"/>
    </row>
    <row r="230" spans="1:7" ht="15" customHeight="1">
      <c r="A230" s="27"/>
      <c r="B230" s="27" t="s">
        <v>679</v>
      </c>
      <c r="C230" s="27"/>
      <c r="D230" s="27"/>
      <c r="E230" s="27" t="s">
        <v>652</v>
      </c>
      <c r="F230" s="27" t="s">
        <v>681</v>
      </c>
      <c r="G230" s="27"/>
    </row>
    <row r="231" spans="1:7" ht="15" customHeight="1">
      <c r="A231" s="27"/>
      <c r="B231" s="27"/>
      <c r="C231" s="27"/>
      <c r="D231" s="27"/>
      <c r="E231" s="27" t="s">
        <v>651</v>
      </c>
      <c r="F231" s="27"/>
      <c r="G231" s="27"/>
    </row>
    <row r="232" spans="1:7" ht="15" customHeight="1">
      <c r="A232" s="27"/>
      <c r="B232" s="27"/>
      <c r="C232" s="27"/>
      <c r="D232" s="27"/>
      <c r="E232" s="27"/>
      <c r="F232" s="27"/>
      <c r="G232" s="27"/>
    </row>
    <row r="233" spans="1:7" ht="15" customHeight="1">
      <c r="A233" s="27"/>
      <c r="B233" s="27" t="s">
        <v>654</v>
      </c>
      <c r="C233" s="27"/>
      <c r="D233" s="27"/>
      <c r="E233" s="27"/>
      <c r="F233" s="27"/>
      <c r="G233" s="27"/>
    </row>
  </sheetData>
  <sheetProtection/>
  <mergeCells count="13">
    <mergeCell ref="M7:N7"/>
    <mergeCell ref="M9:N9"/>
    <mergeCell ref="J9:K9"/>
    <mergeCell ref="G9:H9"/>
    <mergeCell ref="A4:M4"/>
    <mergeCell ref="A1:K1"/>
    <mergeCell ref="A2:K2"/>
    <mergeCell ref="A3:N3"/>
    <mergeCell ref="I8:K8"/>
    <mergeCell ref="F8:H8"/>
    <mergeCell ref="L8:N8"/>
    <mergeCell ref="L1:N1"/>
    <mergeCell ref="L2:N2"/>
  </mergeCells>
  <printOptions/>
  <pageMargins left="0" right="0" top="0" bottom="0" header="0" footer="0"/>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L182"/>
  <sheetViews>
    <sheetView tabSelected="1" zoomScaleSheetLayoutView="100" zoomScalePageLayoutView="0" workbookViewId="0" topLeftCell="B175">
      <selection activeCell="E187" sqref="E187"/>
    </sheetView>
  </sheetViews>
  <sheetFormatPr defaultColWidth="9.140625" defaultRowHeight="9" customHeight="1"/>
  <cols>
    <col min="1" max="1" width="6.7109375" style="2" customWidth="1"/>
    <col min="2" max="2" width="38.7109375" style="2" customWidth="1"/>
    <col min="3" max="3" width="7.28125" style="2" customWidth="1"/>
    <col min="4" max="4" width="13.421875" style="2" customWidth="1"/>
    <col min="5" max="6" width="13.57421875" style="2" customWidth="1"/>
    <col min="7" max="7" width="13.8515625" style="2" customWidth="1"/>
    <col min="8" max="8" width="13.7109375" style="2" customWidth="1"/>
    <col min="9" max="9" width="13.140625" style="2" customWidth="1"/>
    <col min="10" max="10" width="14.00390625" style="2" customWidth="1"/>
    <col min="11" max="11" width="13.7109375" style="2" customWidth="1"/>
    <col min="12" max="12" width="12.7109375" style="2" customWidth="1"/>
    <col min="13" max="16384" width="9.140625" style="2" customWidth="1"/>
  </cols>
  <sheetData>
    <row r="1" spans="1:12" ht="24.75" customHeight="1">
      <c r="A1" s="18"/>
      <c r="B1" s="19"/>
      <c r="C1" s="19"/>
      <c r="D1" s="19"/>
      <c r="E1" s="19"/>
      <c r="F1" s="19"/>
      <c r="G1" s="19"/>
      <c r="H1" s="19"/>
      <c r="I1" s="19"/>
      <c r="J1" s="39" t="s">
        <v>514</v>
      </c>
      <c r="K1" s="40"/>
      <c r="L1" s="41"/>
    </row>
    <row r="2" spans="1:12" ht="65.25" customHeight="1">
      <c r="A2" s="20"/>
      <c r="B2" s="21"/>
      <c r="C2" s="21"/>
      <c r="D2" s="21"/>
      <c r="E2" s="21"/>
      <c r="F2" s="21"/>
      <c r="G2" s="21"/>
      <c r="H2" s="21"/>
      <c r="I2" s="21"/>
      <c r="J2" s="42" t="s">
        <v>678</v>
      </c>
      <c r="K2" s="43"/>
      <c r="L2" s="44"/>
    </row>
    <row r="3" spans="1:12" ht="17.25" customHeight="1">
      <c r="A3" s="20"/>
      <c r="B3" s="21"/>
      <c r="C3" s="21"/>
      <c r="D3" s="21"/>
      <c r="E3" s="21"/>
      <c r="F3" s="21"/>
      <c r="G3" s="21"/>
      <c r="H3" s="21"/>
      <c r="I3" s="21"/>
      <c r="J3" s="15"/>
      <c r="K3" s="16"/>
      <c r="L3" s="17"/>
    </row>
    <row r="4" spans="1:12" ht="15" customHeight="1">
      <c r="A4" s="68" t="s">
        <v>677</v>
      </c>
      <c r="B4" s="68"/>
      <c r="C4" s="68"/>
      <c r="D4" s="68"/>
      <c r="E4" s="68"/>
      <c r="F4" s="68"/>
      <c r="G4" s="68"/>
      <c r="H4" s="68"/>
      <c r="I4" s="68"/>
      <c r="J4" s="68"/>
      <c r="K4" s="68"/>
      <c r="L4" s="68"/>
    </row>
    <row r="5" spans="1:11" ht="15" customHeight="1">
      <c r="A5" s="35" t="s">
        <v>675</v>
      </c>
      <c r="B5" s="35"/>
      <c r="C5" s="35"/>
      <c r="D5" s="35"/>
      <c r="E5" s="35"/>
      <c r="F5" s="35"/>
      <c r="G5" s="35"/>
      <c r="H5" s="35"/>
      <c r="I5" s="35"/>
      <c r="J5" s="35"/>
      <c r="K5" s="35"/>
    </row>
    <row r="8" spans="1:12" ht="21.75" customHeight="1">
      <c r="A8" s="14"/>
      <c r="B8" s="14"/>
      <c r="C8" s="14"/>
      <c r="D8" s="14"/>
      <c r="E8" s="14"/>
      <c r="F8" s="14"/>
      <c r="G8" s="14"/>
      <c r="H8" s="14"/>
      <c r="I8" s="14"/>
      <c r="J8" s="14"/>
      <c r="K8" s="60" t="s">
        <v>508</v>
      </c>
      <c r="L8" s="61"/>
    </row>
    <row r="9" spans="1:12" ht="21.75" customHeight="1">
      <c r="A9" s="64" t="s">
        <v>286</v>
      </c>
      <c r="B9" s="62" t="s">
        <v>285</v>
      </c>
      <c r="C9" s="10"/>
      <c r="D9" s="48" t="s">
        <v>655</v>
      </c>
      <c r="E9" s="48"/>
      <c r="F9" s="48"/>
      <c r="G9" s="48" t="s">
        <v>676</v>
      </c>
      <c r="H9" s="48"/>
      <c r="I9" s="48"/>
      <c r="J9" s="69" t="s">
        <v>511</v>
      </c>
      <c r="K9" s="69"/>
      <c r="L9" s="69"/>
    </row>
    <row r="10" spans="1:12" ht="21.75" customHeight="1">
      <c r="A10" s="65"/>
      <c r="B10" s="63"/>
      <c r="C10" s="9"/>
      <c r="D10" s="66" t="s">
        <v>287</v>
      </c>
      <c r="E10" s="31" t="s">
        <v>513</v>
      </c>
      <c r="F10" s="32"/>
      <c r="G10" s="66" t="s">
        <v>288</v>
      </c>
      <c r="H10" s="31" t="s">
        <v>512</v>
      </c>
      <c r="I10" s="32"/>
      <c r="J10" s="66" t="s">
        <v>289</v>
      </c>
      <c r="K10" s="33" t="s">
        <v>141</v>
      </c>
      <c r="L10" s="34"/>
    </row>
    <row r="11" spans="1:12" ht="30.75" customHeight="1">
      <c r="A11" s="9" t="s">
        <v>5</v>
      </c>
      <c r="B11" s="9" t="s">
        <v>290</v>
      </c>
      <c r="C11" s="9" t="s">
        <v>5</v>
      </c>
      <c r="D11" s="67"/>
      <c r="E11" s="11" t="s">
        <v>8</v>
      </c>
      <c r="F11" s="11" t="s">
        <v>291</v>
      </c>
      <c r="G11" s="67"/>
      <c r="H11" s="11" t="s">
        <v>8</v>
      </c>
      <c r="I11" s="11" t="s">
        <v>291</v>
      </c>
      <c r="J11" s="67"/>
      <c r="K11" s="11" t="s">
        <v>8</v>
      </c>
      <c r="L11" s="11" t="s">
        <v>291</v>
      </c>
    </row>
    <row r="12" spans="1:12" ht="15" customHeight="1">
      <c r="A12" s="8">
        <v>1</v>
      </c>
      <c r="B12" s="8">
        <v>2</v>
      </c>
      <c r="C12" s="8">
        <v>3</v>
      </c>
      <c r="D12" s="8">
        <v>4</v>
      </c>
      <c r="E12" s="8">
        <v>5</v>
      </c>
      <c r="F12" s="8">
        <v>6</v>
      </c>
      <c r="G12" s="8">
        <v>7</v>
      </c>
      <c r="H12" s="8">
        <v>8</v>
      </c>
      <c r="I12" s="8">
        <v>9</v>
      </c>
      <c r="J12" s="8">
        <v>10</v>
      </c>
      <c r="K12" s="8">
        <v>11</v>
      </c>
      <c r="L12" s="8">
        <v>12</v>
      </c>
    </row>
    <row r="13" spans="1:12" ht="39.75" customHeight="1">
      <c r="A13" s="24">
        <v>4000</v>
      </c>
      <c r="B13" s="25" t="s">
        <v>515</v>
      </c>
      <c r="C13" s="24"/>
      <c r="D13" s="22">
        <f aca="true" t="shared" si="0" ref="D13:K13">SUM(D14,D131,D158)</f>
        <v>1090088.3</v>
      </c>
      <c r="E13" s="22">
        <f t="shared" si="0"/>
        <v>914316.3</v>
      </c>
      <c r="F13" s="22">
        <f t="shared" si="0"/>
        <v>355772</v>
      </c>
      <c r="G13" s="22">
        <f t="shared" si="0"/>
        <v>880396.8</v>
      </c>
      <c r="H13" s="22">
        <f t="shared" si="0"/>
        <v>544624.8</v>
      </c>
      <c r="I13" s="22">
        <f t="shared" si="0"/>
        <v>335772</v>
      </c>
      <c r="J13" s="22">
        <v>750872.6</v>
      </c>
      <c r="K13" s="22">
        <f t="shared" si="0"/>
        <v>617439.6</v>
      </c>
      <c r="L13" s="22">
        <v>293433</v>
      </c>
    </row>
    <row r="14" spans="1:12" ht="39.75" customHeight="1">
      <c r="A14" s="4">
        <v>4050</v>
      </c>
      <c r="B14" s="5" t="s">
        <v>516</v>
      </c>
      <c r="C14" s="4" t="s">
        <v>292</v>
      </c>
      <c r="D14" s="6">
        <f aca="true" t="shared" si="1" ref="D14:L14">SUM(D15,D24,D60,D71,D78,D99,D110)</f>
        <v>734316.3</v>
      </c>
      <c r="E14" s="6">
        <f t="shared" si="1"/>
        <v>914316.3</v>
      </c>
      <c r="F14" s="6">
        <f t="shared" si="1"/>
        <v>0</v>
      </c>
      <c r="G14" s="6">
        <f t="shared" si="1"/>
        <v>544624.8</v>
      </c>
      <c r="H14" s="6">
        <v>544624.8</v>
      </c>
      <c r="I14" s="6">
        <f t="shared" si="1"/>
        <v>0</v>
      </c>
      <c r="J14" s="6">
        <f t="shared" si="1"/>
        <v>457439.6</v>
      </c>
      <c r="K14" s="6">
        <f t="shared" si="1"/>
        <v>617439.6</v>
      </c>
      <c r="L14" s="6">
        <f t="shared" si="1"/>
        <v>0</v>
      </c>
    </row>
    <row r="15" spans="1:12" ht="39.75" customHeight="1">
      <c r="A15" s="4">
        <v>4100</v>
      </c>
      <c r="B15" s="5" t="s">
        <v>517</v>
      </c>
      <c r="C15" s="4" t="s">
        <v>292</v>
      </c>
      <c r="D15" s="6">
        <f>SUM(D16,D20,D22)</f>
        <v>394663.5</v>
      </c>
      <c r="E15" s="6">
        <f>SUM(E16,E20,E22)</f>
        <v>394663.5</v>
      </c>
      <c r="F15" s="6" t="s">
        <v>17</v>
      </c>
      <c r="G15" s="6">
        <f>SUM(G16,G20,G22)</f>
        <v>278697.5</v>
      </c>
      <c r="H15" s="6">
        <f>SUM(H16,H20,H22)</f>
        <v>278697.5</v>
      </c>
      <c r="I15" s="6" t="s">
        <v>17</v>
      </c>
      <c r="J15" s="6">
        <f>SUM(J16,J20,J22)</f>
        <v>253849.90000000002</v>
      </c>
      <c r="K15" s="6">
        <f>SUM(K16,K20,K22)</f>
        <v>253849.90000000002</v>
      </c>
      <c r="L15" s="6" t="s">
        <v>17</v>
      </c>
    </row>
    <row r="16" spans="1:12" ht="39.75" customHeight="1">
      <c r="A16" s="4">
        <v>4110</v>
      </c>
      <c r="B16" s="5" t="s">
        <v>518</v>
      </c>
      <c r="C16" s="4" t="s">
        <v>292</v>
      </c>
      <c r="D16" s="6">
        <f>SUM(D17:D19)</f>
        <v>394663.5</v>
      </c>
      <c r="E16" s="6">
        <f>SUM(E17:E19)</f>
        <v>394663.5</v>
      </c>
      <c r="F16" s="6" t="s">
        <v>17</v>
      </c>
      <c r="G16" s="6">
        <f>SUM(G17:G19)</f>
        <v>278697.5</v>
      </c>
      <c r="H16" s="6">
        <f>SUM(H17:H19)</f>
        <v>278697.5</v>
      </c>
      <c r="I16" s="6" t="s">
        <v>17</v>
      </c>
      <c r="J16" s="6">
        <f>SUM(J17:J19)</f>
        <v>253849.90000000002</v>
      </c>
      <c r="K16" s="6">
        <f>SUM(K17:K19)</f>
        <v>253849.90000000002</v>
      </c>
      <c r="L16" s="6" t="s">
        <v>17</v>
      </c>
    </row>
    <row r="17" spans="1:12" ht="32.25" customHeight="1">
      <c r="A17" s="4">
        <v>4111</v>
      </c>
      <c r="B17" s="5" t="s">
        <v>293</v>
      </c>
      <c r="C17" s="4" t="s">
        <v>294</v>
      </c>
      <c r="D17" s="6">
        <f>SUM(E17,F17)</f>
        <v>378163.5</v>
      </c>
      <c r="E17" s="6">
        <v>378163.5</v>
      </c>
      <c r="F17" s="6" t="s">
        <v>17</v>
      </c>
      <c r="G17" s="6">
        <f>SUM(H17,I17)</f>
        <v>267697.5</v>
      </c>
      <c r="H17" s="6">
        <v>267697.5</v>
      </c>
      <c r="I17" s="6" t="s">
        <v>17</v>
      </c>
      <c r="J17" s="6">
        <f>SUM(K17,L17)</f>
        <v>247932.7</v>
      </c>
      <c r="K17" s="6">
        <v>247932.7</v>
      </c>
      <c r="L17" s="6" t="s">
        <v>17</v>
      </c>
    </row>
    <row r="18" spans="1:12" ht="36" customHeight="1">
      <c r="A18" s="4">
        <v>4112</v>
      </c>
      <c r="B18" s="5" t="s">
        <v>295</v>
      </c>
      <c r="C18" s="4" t="s">
        <v>296</v>
      </c>
      <c r="D18" s="6">
        <f>SUM(E18,F18)</f>
        <v>16500</v>
      </c>
      <c r="E18" s="6">
        <v>16500</v>
      </c>
      <c r="F18" s="6" t="s">
        <v>17</v>
      </c>
      <c r="G18" s="6">
        <f>SUM(H18,I18)</f>
        <v>11000</v>
      </c>
      <c r="H18" s="6">
        <v>11000</v>
      </c>
      <c r="I18" s="6" t="s">
        <v>17</v>
      </c>
      <c r="J18" s="6">
        <f>SUM(K18,L18)</f>
        <v>5917.2</v>
      </c>
      <c r="K18" s="6">
        <v>5917.2</v>
      </c>
      <c r="L18" s="6" t="s">
        <v>17</v>
      </c>
    </row>
    <row r="19" spans="1:12" ht="24.75" customHeight="1">
      <c r="A19" s="4">
        <v>4114</v>
      </c>
      <c r="B19" s="5" t="s">
        <v>297</v>
      </c>
      <c r="C19" s="4" t="s">
        <v>298</v>
      </c>
      <c r="D19" s="6">
        <f>SUM(E19,F19)</f>
        <v>0</v>
      </c>
      <c r="E19" s="6"/>
      <c r="F19" s="6" t="s">
        <v>17</v>
      </c>
      <c r="G19" s="6">
        <f>SUM(H19,I19)</f>
        <v>0</v>
      </c>
      <c r="H19" s="6"/>
      <c r="I19" s="6" t="s">
        <v>17</v>
      </c>
      <c r="J19" s="6">
        <f>SUM(K19,L19)</f>
        <v>0</v>
      </c>
      <c r="K19" s="6"/>
      <c r="L19" s="6" t="s">
        <v>17</v>
      </c>
    </row>
    <row r="20" spans="1:12" ht="33" customHeight="1">
      <c r="A20" s="4">
        <v>4120</v>
      </c>
      <c r="B20" s="5" t="s">
        <v>519</v>
      </c>
      <c r="C20" s="4" t="s">
        <v>292</v>
      </c>
      <c r="D20" s="6">
        <f>SUM(D21)</f>
        <v>0</v>
      </c>
      <c r="E20" s="6">
        <f>SUM(E21)</f>
        <v>0</v>
      </c>
      <c r="F20" s="6" t="s">
        <v>17</v>
      </c>
      <c r="G20" s="6">
        <f>SUM(G21)</f>
        <v>0</v>
      </c>
      <c r="H20" s="6">
        <f>SUM(H21)</f>
        <v>0</v>
      </c>
      <c r="I20" s="6" t="s">
        <v>17</v>
      </c>
      <c r="J20" s="6">
        <f>SUM(J21)</f>
        <v>0</v>
      </c>
      <c r="K20" s="6">
        <f>SUM(K21)</f>
        <v>0</v>
      </c>
      <c r="L20" s="6" t="s">
        <v>17</v>
      </c>
    </row>
    <row r="21" spans="1:12" ht="39.75" customHeight="1">
      <c r="A21" s="4">
        <v>4121</v>
      </c>
      <c r="B21" s="5" t="s">
        <v>299</v>
      </c>
      <c r="C21" s="4" t="s">
        <v>300</v>
      </c>
      <c r="D21" s="6">
        <f>SUM(E21,F21)</f>
        <v>0</v>
      </c>
      <c r="E21" s="6"/>
      <c r="F21" s="6" t="s">
        <v>17</v>
      </c>
      <c r="G21" s="6">
        <f>SUM(H21,I21)</f>
        <v>0</v>
      </c>
      <c r="H21" s="6"/>
      <c r="I21" s="6" t="s">
        <v>17</v>
      </c>
      <c r="J21" s="6">
        <f>SUM(K21,L21)</f>
        <v>0</v>
      </c>
      <c r="K21" s="6"/>
      <c r="L21" s="6" t="s">
        <v>17</v>
      </c>
    </row>
    <row r="22" spans="1:12" ht="39.75" customHeight="1">
      <c r="A22" s="4">
        <v>4130</v>
      </c>
      <c r="B22" s="5" t="s">
        <v>520</v>
      </c>
      <c r="C22" s="4" t="s">
        <v>292</v>
      </c>
      <c r="D22" s="6">
        <f>SUM(D23)</f>
        <v>0</v>
      </c>
      <c r="E22" s="6">
        <f>SUM(E23)</f>
        <v>0</v>
      </c>
      <c r="F22" s="6" t="s">
        <v>17</v>
      </c>
      <c r="G22" s="6">
        <f>SUM(G23)</f>
        <v>0</v>
      </c>
      <c r="H22" s="6">
        <f>SUM(H23)</f>
        <v>0</v>
      </c>
      <c r="I22" s="6" t="s">
        <v>17</v>
      </c>
      <c r="J22" s="6">
        <f>SUM(J23)</f>
        <v>0</v>
      </c>
      <c r="K22" s="6">
        <f>SUM(K23)</f>
        <v>0</v>
      </c>
      <c r="L22" s="6" t="s">
        <v>17</v>
      </c>
    </row>
    <row r="23" spans="1:12" ht="33.75" customHeight="1">
      <c r="A23" s="4">
        <v>4131</v>
      </c>
      <c r="B23" s="5" t="s">
        <v>301</v>
      </c>
      <c r="C23" s="4" t="s">
        <v>302</v>
      </c>
      <c r="D23" s="6">
        <f>SUM(E23,F23)</f>
        <v>0</v>
      </c>
      <c r="E23" s="6"/>
      <c r="F23" s="6" t="s">
        <v>17</v>
      </c>
      <c r="G23" s="6">
        <f>SUM(H23,I23)</f>
        <v>0</v>
      </c>
      <c r="H23" s="6"/>
      <c r="I23" s="6" t="s">
        <v>17</v>
      </c>
      <c r="J23" s="6">
        <f>SUM(K23,L23)</f>
        <v>0</v>
      </c>
      <c r="K23" s="6"/>
      <c r="L23" s="6" t="s">
        <v>17</v>
      </c>
    </row>
    <row r="24" spans="1:12" ht="51.75" customHeight="1">
      <c r="A24" s="4">
        <v>4200</v>
      </c>
      <c r="B24" s="5" t="s">
        <v>521</v>
      </c>
      <c r="C24" s="4" t="s">
        <v>292</v>
      </c>
      <c r="D24" s="6">
        <f>SUM(D25,D33,D37,D46,D48,D51)</f>
        <v>223202.8</v>
      </c>
      <c r="E24" s="6">
        <f>SUM(E25,E33,E37,E46,E48,E51)</f>
        <v>223202.8</v>
      </c>
      <c r="F24" s="6" t="s">
        <v>17</v>
      </c>
      <c r="G24" s="6">
        <f>SUM(G25,G33,G37,G46,G48,G51)</f>
        <v>177877.3</v>
      </c>
      <c r="H24" s="6">
        <f>SUM(H25,H33,H37,H46,H48,H51)</f>
        <v>177877.3</v>
      </c>
      <c r="I24" s="6" t="s">
        <v>17</v>
      </c>
      <c r="J24" s="6">
        <f>SUM(J25,J33,J37,J46,J48,J51)</f>
        <v>130932.09999999999</v>
      </c>
      <c r="K24" s="6">
        <f>SUM(K25,K33,K37,K46,K48,K51)</f>
        <v>130932.09999999999</v>
      </c>
      <c r="L24" s="6" t="s">
        <v>17</v>
      </c>
    </row>
    <row r="25" spans="1:12" ht="39.75" customHeight="1">
      <c r="A25" s="4">
        <v>4210</v>
      </c>
      <c r="B25" s="5" t="s">
        <v>522</v>
      </c>
      <c r="C25" s="4" t="s">
        <v>292</v>
      </c>
      <c r="D25" s="6">
        <f>SUM(D26:D32)</f>
        <v>55853</v>
      </c>
      <c r="E25" s="6">
        <f>SUM(E26:E32)</f>
        <v>55853</v>
      </c>
      <c r="F25" s="6" t="s">
        <v>17</v>
      </c>
      <c r="G25" s="6">
        <f>SUM(G26:G32)</f>
        <v>45882</v>
      </c>
      <c r="H25" s="6">
        <f>SUM(H26:H32)</f>
        <v>45882</v>
      </c>
      <c r="I25" s="6" t="s">
        <v>17</v>
      </c>
      <c r="J25" s="6">
        <f>SUM(J26:J32)</f>
        <v>38368.2</v>
      </c>
      <c r="K25" s="6">
        <f>SUM(K26:K32)</f>
        <v>38368.2</v>
      </c>
      <c r="L25" s="6" t="s">
        <v>17</v>
      </c>
    </row>
    <row r="26" spans="1:12" ht="30.75" customHeight="1">
      <c r="A26" s="4">
        <v>4211</v>
      </c>
      <c r="B26" s="5" t="s">
        <v>303</v>
      </c>
      <c r="C26" s="4" t="s">
        <v>304</v>
      </c>
      <c r="D26" s="6">
        <f aca="true" t="shared" si="2" ref="D26:D32">SUM(E26,F26)</f>
        <v>0</v>
      </c>
      <c r="E26" s="6"/>
      <c r="F26" s="6" t="s">
        <v>17</v>
      </c>
      <c r="G26" s="6">
        <f aca="true" t="shared" si="3" ref="G26:G32">SUM(H26,I26)</f>
        <v>0</v>
      </c>
      <c r="H26" s="6"/>
      <c r="I26" s="6" t="s">
        <v>17</v>
      </c>
      <c r="J26" s="6">
        <f aca="true" t="shared" si="4" ref="J26:J32">SUM(K26,L26)</f>
        <v>0</v>
      </c>
      <c r="K26" s="6"/>
      <c r="L26" s="6" t="s">
        <v>17</v>
      </c>
    </row>
    <row r="27" spans="1:12" ht="31.5" customHeight="1">
      <c r="A27" s="4">
        <v>4212</v>
      </c>
      <c r="B27" s="5" t="s">
        <v>305</v>
      </c>
      <c r="C27" s="4" t="s">
        <v>306</v>
      </c>
      <c r="D27" s="6">
        <f t="shared" si="2"/>
        <v>46102</v>
      </c>
      <c r="E27" s="6">
        <v>46102</v>
      </c>
      <c r="F27" s="6" t="s">
        <v>17</v>
      </c>
      <c r="G27" s="6">
        <f t="shared" si="3"/>
        <v>38225</v>
      </c>
      <c r="H27" s="6">
        <v>38225</v>
      </c>
      <c r="I27" s="6" t="s">
        <v>17</v>
      </c>
      <c r="J27" s="6">
        <f t="shared" si="4"/>
        <v>36804.4</v>
      </c>
      <c r="K27" s="6">
        <v>36804.4</v>
      </c>
      <c r="L27" s="6" t="s">
        <v>17</v>
      </c>
    </row>
    <row r="28" spans="1:12" ht="30.75" customHeight="1">
      <c r="A28" s="4">
        <v>4213</v>
      </c>
      <c r="B28" s="5" t="s">
        <v>307</v>
      </c>
      <c r="C28" s="4" t="s">
        <v>308</v>
      </c>
      <c r="D28" s="6">
        <f t="shared" si="2"/>
        <v>7060</v>
      </c>
      <c r="E28" s="6">
        <v>7060</v>
      </c>
      <c r="F28" s="6" t="s">
        <v>17</v>
      </c>
      <c r="G28" s="6">
        <f t="shared" si="3"/>
        <v>5745</v>
      </c>
      <c r="H28" s="6">
        <v>5745</v>
      </c>
      <c r="I28" s="6" t="s">
        <v>17</v>
      </c>
      <c r="J28" s="6">
        <f t="shared" si="4"/>
        <v>562.7</v>
      </c>
      <c r="K28" s="6">
        <v>562.7</v>
      </c>
      <c r="L28" s="6" t="s">
        <v>17</v>
      </c>
    </row>
    <row r="29" spans="1:12" ht="26.25" customHeight="1">
      <c r="A29" s="4">
        <v>4214</v>
      </c>
      <c r="B29" s="5" t="s">
        <v>309</v>
      </c>
      <c r="C29" s="4" t="s">
        <v>310</v>
      </c>
      <c r="D29" s="6">
        <f t="shared" si="2"/>
        <v>1591</v>
      </c>
      <c r="E29" s="6">
        <v>1591</v>
      </c>
      <c r="F29" s="6" t="s">
        <v>17</v>
      </c>
      <c r="G29" s="6">
        <f t="shared" si="3"/>
        <v>962</v>
      </c>
      <c r="H29" s="6">
        <v>962</v>
      </c>
      <c r="I29" s="6" t="s">
        <v>17</v>
      </c>
      <c r="J29" s="6">
        <f t="shared" si="4"/>
        <v>1001.1</v>
      </c>
      <c r="K29" s="6">
        <v>1001.1</v>
      </c>
      <c r="L29" s="6" t="s">
        <v>17</v>
      </c>
    </row>
    <row r="30" spans="1:12" ht="24" customHeight="1">
      <c r="A30" s="4">
        <v>4215</v>
      </c>
      <c r="B30" s="5" t="s">
        <v>311</v>
      </c>
      <c r="C30" s="4" t="s">
        <v>312</v>
      </c>
      <c r="D30" s="6">
        <f t="shared" si="2"/>
        <v>1100</v>
      </c>
      <c r="E30" s="6">
        <v>1100</v>
      </c>
      <c r="F30" s="6" t="s">
        <v>17</v>
      </c>
      <c r="G30" s="6">
        <f t="shared" si="3"/>
        <v>950</v>
      </c>
      <c r="H30" s="6">
        <v>950</v>
      </c>
      <c r="I30" s="6" t="s">
        <v>17</v>
      </c>
      <c r="J30" s="6">
        <f t="shared" si="4"/>
        <v>0</v>
      </c>
      <c r="K30" s="6"/>
      <c r="L30" s="6" t="s">
        <v>17</v>
      </c>
    </row>
    <row r="31" spans="1:12" ht="33" customHeight="1">
      <c r="A31" s="4">
        <v>4216</v>
      </c>
      <c r="B31" s="5" t="s">
        <v>313</v>
      </c>
      <c r="C31" s="4" t="s">
        <v>314</v>
      </c>
      <c r="D31" s="6">
        <f t="shared" si="2"/>
        <v>0</v>
      </c>
      <c r="E31" s="6"/>
      <c r="F31" s="6" t="s">
        <v>17</v>
      </c>
      <c r="G31" s="6">
        <f t="shared" si="3"/>
        <v>0</v>
      </c>
      <c r="H31" s="6"/>
      <c r="I31" s="6" t="s">
        <v>17</v>
      </c>
      <c r="J31" s="6">
        <f t="shared" si="4"/>
        <v>0</v>
      </c>
      <c r="K31" s="6"/>
      <c r="L31" s="6" t="s">
        <v>17</v>
      </c>
    </row>
    <row r="32" spans="1:12" ht="22.5" customHeight="1">
      <c r="A32" s="4">
        <v>4217</v>
      </c>
      <c r="B32" s="5" t="s">
        <v>315</v>
      </c>
      <c r="C32" s="4" t="s">
        <v>316</v>
      </c>
      <c r="D32" s="6">
        <f t="shared" si="2"/>
        <v>0</v>
      </c>
      <c r="E32" s="6"/>
      <c r="F32" s="6" t="s">
        <v>17</v>
      </c>
      <c r="G32" s="6">
        <f t="shared" si="3"/>
        <v>0</v>
      </c>
      <c r="H32" s="6"/>
      <c r="I32" s="6" t="s">
        <v>17</v>
      </c>
      <c r="J32" s="6">
        <f t="shared" si="4"/>
        <v>0</v>
      </c>
      <c r="K32" s="6"/>
      <c r="L32" s="6" t="s">
        <v>17</v>
      </c>
    </row>
    <row r="33" spans="1:12" ht="39.75" customHeight="1">
      <c r="A33" s="4">
        <v>4220</v>
      </c>
      <c r="B33" s="5" t="s">
        <v>523</v>
      </c>
      <c r="C33" s="4" t="s">
        <v>292</v>
      </c>
      <c r="D33" s="6">
        <f>SUM(D34:D36)</f>
        <v>1100</v>
      </c>
      <c r="E33" s="6">
        <f>SUM(E34:E36)</f>
        <v>1100</v>
      </c>
      <c r="F33" s="6" t="s">
        <v>17</v>
      </c>
      <c r="G33" s="6">
        <f>SUM(G34:G36)</f>
        <v>850</v>
      </c>
      <c r="H33" s="6">
        <f>SUM(H34:H36)</f>
        <v>850</v>
      </c>
      <c r="I33" s="6" t="s">
        <v>17</v>
      </c>
      <c r="J33" s="6">
        <f>SUM(J34:J36)</f>
        <v>161</v>
      </c>
      <c r="K33" s="6">
        <f>SUM(K34:K36)</f>
        <v>161</v>
      </c>
      <c r="L33" s="6" t="s">
        <v>17</v>
      </c>
    </row>
    <row r="34" spans="1:12" ht="22.5" customHeight="1">
      <c r="A34" s="4">
        <v>4221</v>
      </c>
      <c r="B34" s="5" t="s">
        <v>317</v>
      </c>
      <c r="C34" s="4" t="s">
        <v>318</v>
      </c>
      <c r="D34" s="6">
        <f>SUM(E34,F34)</f>
        <v>1100</v>
      </c>
      <c r="E34" s="6">
        <v>1100</v>
      </c>
      <c r="F34" s="6" t="s">
        <v>17</v>
      </c>
      <c r="G34" s="6">
        <f>SUM(H34,I34)</f>
        <v>850</v>
      </c>
      <c r="H34" s="6">
        <v>850</v>
      </c>
      <c r="I34" s="6" t="s">
        <v>17</v>
      </c>
      <c r="J34" s="6">
        <f>SUM(K34,L34)</f>
        <v>161</v>
      </c>
      <c r="K34" s="6">
        <v>161</v>
      </c>
      <c r="L34" s="6" t="s">
        <v>17</v>
      </c>
    </row>
    <row r="35" spans="1:12" ht="31.5" customHeight="1">
      <c r="A35" s="4">
        <v>4222</v>
      </c>
      <c r="B35" s="5" t="s">
        <v>319</v>
      </c>
      <c r="C35" s="4" t="s">
        <v>320</v>
      </c>
      <c r="D35" s="6">
        <f>SUM(E35,F35)</f>
        <v>0</v>
      </c>
      <c r="E35" s="6"/>
      <c r="F35" s="6" t="s">
        <v>17</v>
      </c>
      <c r="G35" s="6">
        <f>SUM(H35,I35)</f>
        <v>0</v>
      </c>
      <c r="H35" s="6"/>
      <c r="I35" s="6" t="s">
        <v>17</v>
      </c>
      <c r="J35" s="6">
        <f>SUM(K35,L35)</f>
        <v>0</v>
      </c>
      <c r="K35" s="6"/>
      <c r="L35" s="6" t="s">
        <v>17</v>
      </c>
    </row>
    <row r="36" spans="1:12" ht="25.5" customHeight="1">
      <c r="A36" s="4">
        <v>4223</v>
      </c>
      <c r="B36" s="5" t="s">
        <v>321</v>
      </c>
      <c r="C36" s="4" t="s">
        <v>322</v>
      </c>
      <c r="D36" s="6">
        <f>SUM(E36,F36)</f>
        <v>0</v>
      </c>
      <c r="E36" s="6"/>
      <c r="F36" s="6" t="s">
        <v>17</v>
      </c>
      <c r="G36" s="6">
        <f>SUM(H36,I36)</f>
        <v>0</v>
      </c>
      <c r="H36" s="6"/>
      <c r="I36" s="6" t="s">
        <v>17</v>
      </c>
      <c r="J36" s="6">
        <f>SUM(K36,L36)</f>
        <v>0</v>
      </c>
      <c r="K36" s="6"/>
      <c r="L36" s="6" t="s">
        <v>17</v>
      </c>
    </row>
    <row r="37" spans="1:12" ht="63.75" customHeight="1">
      <c r="A37" s="4">
        <v>4230</v>
      </c>
      <c r="B37" s="5" t="s">
        <v>524</v>
      </c>
      <c r="C37" s="4" t="s">
        <v>17</v>
      </c>
      <c r="D37" s="6">
        <f>SUM(D38:D45)</f>
        <v>21301.5</v>
      </c>
      <c r="E37" s="6">
        <f>SUM(E38:E45)</f>
        <v>21301.5</v>
      </c>
      <c r="F37" s="6" t="s">
        <v>17</v>
      </c>
      <c r="G37" s="6">
        <f>SUM(G38:G45)</f>
        <v>12251.5</v>
      </c>
      <c r="H37" s="6">
        <f>SUM(H38:H45)</f>
        <v>12251.5</v>
      </c>
      <c r="I37" s="6" t="s">
        <v>17</v>
      </c>
      <c r="J37" s="6">
        <f>SUM(J38:J45)</f>
        <v>6164.200000000001</v>
      </c>
      <c r="K37" s="6">
        <v>6164.2</v>
      </c>
      <c r="L37" s="6" t="s">
        <v>17</v>
      </c>
    </row>
    <row r="38" spans="1:12" ht="26.25" customHeight="1">
      <c r="A38" s="4">
        <v>4231</v>
      </c>
      <c r="B38" s="5" t="s">
        <v>323</v>
      </c>
      <c r="C38" s="4" t="s">
        <v>324</v>
      </c>
      <c r="D38" s="6">
        <f aca="true" t="shared" si="5" ref="D38:D45">SUM(E38,F38)</f>
        <v>0</v>
      </c>
      <c r="E38" s="6"/>
      <c r="F38" s="6" t="s">
        <v>17</v>
      </c>
      <c r="G38" s="6">
        <f aca="true" t="shared" si="6" ref="G38:G45">SUM(H38,I38)</f>
        <v>0</v>
      </c>
      <c r="H38" s="6"/>
      <c r="I38" s="6" t="s">
        <v>17</v>
      </c>
      <c r="J38" s="6">
        <f aca="true" t="shared" si="7" ref="J38:J45">SUM(K38,L38)</f>
        <v>0</v>
      </c>
      <c r="K38" s="6"/>
      <c r="L38" s="6" t="s">
        <v>17</v>
      </c>
    </row>
    <row r="39" spans="1:12" ht="30" customHeight="1">
      <c r="A39" s="4">
        <v>4232</v>
      </c>
      <c r="B39" s="5" t="s">
        <v>325</v>
      </c>
      <c r="C39" s="4" t="s">
        <v>326</v>
      </c>
      <c r="D39" s="6">
        <f t="shared" si="5"/>
        <v>1500</v>
      </c>
      <c r="E39" s="6">
        <v>1500</v>
      </c>
      <c r="F39" s="6" t="s">
        <v>17</v>
      </c>
      <c r="G39" s="6">
        <f t="shared" si="6"/>
        <v>1000</v>
      </c>
      <c r="H39" s="6">
        <v>1000</v>
      </c>
      <c r="I39" s="6" t="s">
        <v>17</v>
      </c>
      <c r="J39" s="6">
        <f t="shared" si="7"/>
        <v>788.8</v>
      </c>
      <c r="K39" s="6">
        <v>788.8</v>
      </c>
      <c r="L39" s="6" t="s">
        <v>17</v>
      </c>
    </row>
    <row r="40" spans="1:12" ht="30" customHeight="1">
      <c r="A40" s="4">
        <v>4233</v>
      </c>
      <c r="B40" s="5" t="s">
        <v>327</v>
      </c>
      <c r="C40" s="4" t="s">
        <v>328</v>
      </c>
      <c r="D40" s="6">
        <f t="shared" si="5"/>
        <v>0</v>
      </c>
      <c r="E40" s="6"/>
      <c r="F40" s="6" t="s">
        <v>17</v>
      </c>
      <c r="G40" s="6">
        <f t="shared" si="6"/>
        <v>0</v>
      </c>
      <c r="H40" s="6"/>
      <c r="I40" s="6" t="s">
        <v>17</v>
      </c>
      <c r="J40" s="6">
        <f t="shared" si="7"/>
        <v>0</v>
      </c>
      <c r="K40" s="6"/>
      <c r="L40" s="6" t="s">
        <v>17</v>
      </c>
    </row>
    <row r="41" spans="1:12" ht="21.75" customHeight="1">
      <c r="A41" s="4">
        <v>4234</v>
      </c>
      <c r="B41" s="5" t="s">
        <v>329</v>
      </c>
      <c r="C41" s="4" t="s">
        <v>330</v>
      </c>
      <c r="D41" s="6">
        <f t="shared" si="5"/>
        <v>1200</v>
      </c>
      <c r="E41" s="6">
        <v>1200</v>
      </c>
      <c r="F41" s="6" t="s">
        <v>17</v>
      </c>
      <c r="G41" s="6">
        <f t="shared" si="6"/>
        <v>550</v>
      </c>
      <c r="H41" s="6">
        <v>550</v>
      </c>
      <c r="I41" s="6" t="s">
        <v>17</v>
      </c>
      <c r="J41" s="6">
        <f t="shared" si="7"/>
        <v>280.1</v>
      </c>
      <c r="K41" s="6">
        <v>280.1</v>
      </c>
      <c r="L41" s="6" t="s">
        <v>17</v>
      </c>
    </row>
    <row r="42" spans="1:12" ht="22.5" customHeight="1">
      <c r="A42" s="4">
        <v>4235</v>
      </c>
      <c r="B42" s="5" t="s">
        <v>331</v>
      </c>
      <c r="C42" s="4" t="s">
        <v>332</v>
      </c>
      <c r="D42" s="6">
        <f t="shared" si="5"/>
        <v>1000</v>
      </c>
      <c r="E42" s="6">
        <v>1000</v>
      </c>
      <c r="F42" s="6" t="s">
        <v>17</v>
      </c>
      <c r="G42" s="6">
        <f t="shared" si="6"/>
        <v>500</v>
      </c>
      <c r="H42" s="6">
        <v>500</v>
      </c>
      <c r="I42" s="6" t="s">
        <v>17</v>
      </c>
      <c r="J42" s="6">
        <f t="shared" si="7"/>
        <v>0</v>
      </c>
      <c r="K42" s="6"/>
      <c r="L42" s="6" t="s">
        <v>17</v>
      </c>
    </row>
    <row r="43" spans="1:12" ht="30" customHeight="1">
      <c r="A43" s="4">
        <v>4236</v>
      </c>
      <c r="B43" s="5" t="s">
        <v>333</v>
      </c>
      <c r="C43" s="4" t="s">
        <v>334</v>
      </c>
      <c r="D43" s="6">
        <f t="shared" si="5"/>
        <v>0</v>
      </c>
      <c r="E43" s="6"/>
      <c r="F43" s="6" t="s">
        <v>17</v>
      </c>
      <c r="G43" s="6">
        <f t="shared" si="6"/>
        <v>0</v>
      </c>
      <c r="H43" s="6"/>
      <c r="I43" s="6" t="s">
        <v>17</v>
      </c>
      <c r="J43" s="6">
        <f t="shared" si="7"/>
        <v>0</v>
      </c>
      <c r="K43" s="6"/>
      <c r="L43" s="6" t="s">
        <v>17</v>
      </c>
    </row>
    <row r="44" spans="1:12" ht="24.75" customHeight="1">
      <c r="A44" s="4">
        <v>4237</v>
      </c>
      <c r="B44" s="5" t="s">
        <v>335</v>
      </c>
      <c r="C44" s="4" t="s">
        <v>336</v>
      </c>
      <c r="D44" s="6">
        <f t="shared" si="5"/>
        <v>0</v>
      </c>
      <c r="E44" s="6"/>
      <c r="F44" s="6" t="s">
        <v>17</v>
      </c>
      <c r="G44" s="6">
        <f t="shared" si="6"/>
        <v>0</v>
      </c>
      <c r="H44" s="6"/>
      <c r="I44" s="6" t="s">
        <v>17</v>
      </c>
      <c r="J44" s="6">
        <f t="shared" si="7"/>
        <v>0</v>
      </c>
      <c r="K44" s="6"/>
      <c r="L44" s="6" t="s">
        <v>17</v>
      </c>
    </row>
    <row r="45" spans="1:12" ht="25.5" customHeight="1">
      <c r="A45" s="4">
        <v>4238</v>
      </c>
      <c r="B45" s="5" t="s">
        <v>337</v>
      </c>
      <c r="C45" s="4" t="s">
        <v>338</v>
      </c>
      <c r="D45" s="6">
        <f t="shared" si="5"/>
        <v>17601.5</v>
      </c>
      <c r="E45" s="6">
        <v>17601.5</v>
      </c>
      <c r="F45" s="6" t="s">
        <v>17</v>
      </c>
      <c r="G45" s="6">
        <f t="shared" si="6"/>
        <v>10201.5</v>
      </c>
      <c r="H45" s="6">
        <v>10201.5</v>
      </c>
      <c r="I45" s="6" t="s">
        <v>17</v>
      </c>
      <c r="J45" s="6">
        <f t="shared" si="7"/>
        <v>5095.3</v>
      </c>
      <c r="K45" s="6">
        <v>5095.3</v>
      </c>
      <c r="L45" s="6" t="s">
        <v>17</v>
      </c>
    </row>
    <row r="46" spans="1:12" ht="39.75" customHeight="1">
      <c r="A46" s="4">
        <v>4240</v>
      </c>
      <c r="B46" s="5" t="s">
        <v>525</v>
      </c>
      <c r="C46" s="4" t="s">
        <v>292</v>
      </c>
      <c r="D46" s="6">
        <f>SUM(D47)</f>
        <v>5590</v>
      </c>
      <c r="E46" s="6">
        <f>SUM(E47)</f>
        <v>5590</v>
      </c>
      <c r="F46" s="6" t="s">
        <v>17</v>
      </c>
      <c r="G46" s="6">
        <f>SUM(G47)</f>
        <v>3850</v>
      </c>
      <c r="H46" s="6">
        <f>SUM(H47)</f>
        <v>3850</v>
      </c>
      <c r="I46" s="6" t="s">
        <v>17</v>
      </c>
      <c r="J46" s="6">
        <f>SUM(J47)</f>
        <v>1927.4</v>
      </c>
      <c r="K46" s="6">
        <f>SUM(K47)</f>
        <v>1927.4</v>
      </c>
      <c r="L46" s="6" t="s">
        <v>17</v>
      </c>
    </row>
    <row r="47" spans="1:12" ht="21.75" customHeight="1">
      <c r="A47" s="4">
        <v>4241</v>
      </c>
      <c r="B47" s="5" t="s">
        <v>339</v>
      </c>
      <c r="C47" s="4" t="s">
        <v>340</v>
      </c>
      <c r="D47" s="6">
        <f>SUM(E47,F47)</f>
        <v>5590</v>
      </c>
      <c r="E47" s="6">
        <v>5590</v>
      </c>
      <c r="F47" s="6" t="s">
        <v>17</v>
      </c>
      <c r="G47" s="6">
        <f>SUM(H47,I47)</f>
        <v>3850</v>
      </c>
      <c r="H47" s="6">
        <v>3850</v>
      </c>
      <c r="I47" s="6" t="s">
        <v>17</v>
      </c>
      <c r="J47" s="6">
        <f>SUM(K47,L47)</f>
        <v>1927.4</v>
      </c>
      <c r="K47" s="6">
        <v>1927.4</v>
      </c>
      <c r="L47" s="6" t="s">
        <v>17</v>
      </c>
    </row>
    <row r="48" spans="1:12" ht="39.75" customHeight="1">
      <c r="A48" s="4">
        <v>4250</v>
      </c>
      <c r="B48" s="5" t="s">
        <v>526</v>
      </c>
      <c r="C48" s="4" t="s">
        <v>292</v>
      </c>
      <c r="D48" s="6">
        <f>SUM(D49:D50)</f>
        <v>85378.3</v>
      </c>
      <c r="E48" s="6">
        <f>SUM(E49:E50)</f>
        <v>85378.3</v>
      </c>
      <c r="F48" s="6" t="s">
        <v>17</v>
      </c>
      <c r="G48" s="6">
        <f>SUM(G49:G50)</f>
        <v>73883.8</v>
      </c>
      <c r="H48" s="6">
        <f>SUM(H49:H50)</f>
        <v>73883.8</v>
      </c>
      <c r="I48" s="6" t="s">
        <v>17</v>
      </c>
      <c r="J48" s="6">
        <f>SUM(J49:J50)</f>
        <v>52345.1</v>
      </c>
      <c r="K48" s="6">
        <f>SUM(K49:K50)</f>
        <v>52345.1</v>
      </c>
      <c r="L48" s="6" t="s">
        <v>17</v>
      </c>
    </row>
    <row r="49" spans="1:12" ht="29.25" customHeight="1">
      <c r="A49" s="4">
        <v>4251</v>
      </c>
      <c r="B49" s="5" t="s">
        <v>341</v>
      </c>
      <c r="C49" s="4" t="s">
        <v>342</v>
      </c>
      <c r="D49" s="6">
        <f>SUM(E49,F49)</f>
        <v>80328.3</v>
      </c>
      <c r="E49" s="6">
        <v>80328.3</v>
      </c>
      <c r="F49" s="6" t="s">
        <v>17</v>
      </c>
      <c r="G49" s="6">
        <f>SUM(H49,I49)</f>
        <v>70763.8</v>
      </c>
      <c r="H49" s="6">
        <v>70763.8</v>
      </c>
      <c r="I49" s="6" t="s">
        <v>17</v>
      </c>
      <c r="J49" s="6">
        <f>SUM(K49,L49)</f>
        <v>50917.2</v>
      </c>
      <c r="K49" s="6">
        <v>50917.2</v>
      </c>
      <c r="L49" s="6" t="s">
        <v>17</v>
      </c>
    </row>
    <row r="50" spans="1:12" ht="32.25" customHeight="1">
      <c r="A50" s="4">
        <v>4252</v>
      </c>
      <c r="B50" s="5" t="s">
        <v>343</v>
      </c>
      <c r="C50" s="4" t="s">
        <v>344</v>
      </c>
      <c r="D50" s="6">
        <f>SUM(E50,F50)</f>
        <v>5050</v>
      </c>
      <c r="E50" s="6">
        <v>5050</v>
      </c>
      <c r="F50" s="6" t="s">
        <v>17</v>
      </c>
      <c r="G50" s="6">
        <f>SUM(H50,I50)</f>
        <v>3120</v>
      </c>
      <c r="H50" s="6">
        <v>3120</v>
      </c>
      <c r="I50" s="6" t="s">
        <v>17</v>
      </c>
      <c r="J50" s="6">
        <f>SUM(K50,L50)</f>
        <v>1427.9</v>
      </c>
      <c r="K50" s="6">
        <v>1427.9</v>
      </c>
      <c r="L50" s="6" t="s">
        <v>17</v>
      </c>
    </row>
    <row r="51" spans="1:12" ht="52.5" customHeight="1">
      <c r="A51" s="4">
        <v>4260</v>
      </c>
      <c r="B51" s="5" t="s">
        <v>527</v>
      </c>
      <c r="C51" s="4" t="s">
        <v>292</v>
      </c>
      <c r="D51" s="6">
        <f>SUM(D52:D59)</f>
        <v>53980</v>
      </c>
      <c r="E51" s="6">
        <f>SUM(E52:E59)</f>
        <v>53980</v>
      </c>
      <c r="F51" s="6" t="s">
        <v>17</v>
      </c>
      <c r="G51" s="6">
        <f>SUM(G52:G59)</f>
        <v>41160</v>
      </c>
      <c r="H51" s="6">
        <f>SUM(H52:H59)</f>
        <v>41160</v>
      </c>
      <c r="I51" s="6" t="s">
        <v>17</v>
      </c>
      <c r="J51" s="6">
        <f>SUM(J52:J59)</f>
        <v>31966.199999999997</v>
      </c>
      <c r="K51" s="6">
        <f>SUM(K52:K59)</f>
        <v>31966.199999999997</v>
      </c>
      <c r="L51" s="6" t="s">
        <v>17</v>
      </c>
    </row>
    <row r="52" spans="1:12" ht="24" customHeight="1">
      <c r="A52" s="4">
        <v>4261</v>
      </c>
      <c r="B52" s="5" t="s">
        <v>345</v>
      </c>
      <c r="C52" s="4" t="s">
        <v>346</v>
      </c>
      <c r="D52" s="6">
        <f aca="true" t="shared" si="8" ref="D52:D59">SUM(E52,F52)</f>
        <v>1480</v>
      </c>
      <c r="E52" s="6">
        <v>1480</v>
      </c>
      <c r="F52" s="6" t="s">
        <v>17</v>
      </c>
      <c r="G52" s="6">
        <f aca="true" t="shared" si="9" ref="G52:G59">SUM(H52,I52)</f>
        <v>1350</v>
      </c>
      <c r="H52" s="6">
        <v>1350</v>
      </c>
      <c r="I52" s="6" t="s">
        <v>17</v>
      </c>
      <c r="J52" s="6">
        <f aca="true" t="shared" si="10" ref="J52:J59">SUM(K52,L52)</f>
        <v>1243</v>
      </c>
      <c r="K52" s="6">
        <v>1243</v>
      </c>
      <c r="L52" s="6" t="s">
        <v>17</v>
      </c>
    </row>
    <row r="53" spans="1:12" ht="26.25" customHeight="1">
      <c r="A53" s="4">
        <v>4262</v>
      </c>
      <c r="B53" s="5" t="s">
        <v>347</v>
      </c>
      <c r="C53" s="4" t="s">
        <v>348</v>
      </c>
      <c r="D53" s="6">
        <f t="shared" si="8"/>
        <v>0</v>
      </c>
      <c r="E53" s="6"/>
      <c r="F53" s="6" t="s">
        <v>17</v>
      </c>
      <c r="G53" s="6">
        <f t="shared" si="9"/>
        <v>0</v>
      </c>
      <c r="H53" s="6"/>
      <c r="I53" s="6" t="s">
        <v>17</v>
      </c>
      <c r="J53" s="6">
        <f t="shared" si="10"/>
        <v>0</v>
      </c>
      <c r="K53" s="6"/>
      <c r="L53" s="6" t="s">
        <v>17</v>
      </c>
    </row>
    <row r="54" spans="1:12" ht="27.75" customHeight="1">
      <c r="A54" s="4">
        <v>4263</v>
      </c>
      <c r="B54" s="5" t="s">
        <v>349</v>
      </c>
      <c r="C54" s="4" t="s">
        <v>350</v>
      </c>
      <c r="D54" s="6">
        <f t="shared" si="8"/>
        <v>0</v>
      </c>
      <c r="E54" s="6"/>
      <c r="F54" s="6" t="s">
        <v>17</v>
      </c>
      <c r="G54" s="6">
        <f t="shared" si="9"/>
        <v>0</v>
      </c>
      <c r="H54" s="6"/>
      <c r="I54" s="6" t="s">
        <v>17</v>
      </c>
      <c r="J54" s="6">
        <f t="shared" si="10"/>
        <v>0</v>
      </c>
      <c r="K54" s="6"/>
      <c r="L54" s="6" t="s">
        <v>17</v>
      </c>
    </row>
    <row r="55" spans="1:12" ht="21.75" customHeight="1">
      <c r="A55" s="4">
        <v>4264</v>
      </c>
      <c r="B55" s="5" t="s">
        <v>351</v>
      </c>
      <c r="C55" s="4" t="s">
        <v>352</v>
      </c>
      <c r="D55" s="6">
        <f t="shared" si="8"/>
        <v>27200</v>
      </c>
      <c r="E55" s="6">
        <v>27200</v>
      </c>
      <c r="F55" s="6" t="s">
        <v>17</v>
      </c>
      <c r="G55" s="6">
        <f t="shared" si="9"/>
        <v>19000</v>
      </c>
      <c r="H55" s="6">
        <v>19000</v>
      </c>
      <c r="I55" s="6" t="s">
        <v>17</v>
      </c>
      <c r="J55" s="6">
        <f t="shared" si="10"/>
        <v>19756.3</v>
      </c>
      <c r="K55" s="6">
        <v>19756.3</v>
      </c>
      <c r="L55" s="6" t="s">
        <v>17</v>
      </c>
    </row>
    <row r="56" spans="1:12" ht="30" customHeight="1">
      <c r="A56" s="4">
        <v>4265</v>
      </c>
      <c r="B56" s="5" t="s">
        <v>353</v>
      </c>
      <c r="C56" s="4" t="s">
        <v>354</v>
      </c>
      <c r="D56" s="6">
        <f t="shared" si="8"/>
        <v>0</v>
      </c>
      <c r="E56" s="6"/>
      <c r="F56" s="6" t="s">
        <v>17</v>
      </c>
      <c r="G56" s="6">
        <f t="shared" si="9"/>
        <v>0</v>
      </c>
      <c r="H56" s="6"/>
      <c r="I56" s="6" t="s">
        <v>17</v>
      </c>
      <c r="J56" s="6">
        <f t="shared" si="10"/>
        <v>0</v>
      </c>
      <c r="K56" s="6"/>
      <c r="L56" s="6" t="s">
        <v>17</v>
      </c>
    </row>
    <row r="57" spans="1:12" ht="22.5" customHeight="1">
      <c r="A57" s="4">
        <v>4266</v>
      </c>
      <c r="B57" s="5" t="s">
        <v>355</v>
      </c>
      <c r="C57" s="4" t="s">
        <v>356</v>
      </c>
      <c r="D57" s="6">
        <f t="shared" si="8"/>
        <v>0</v>
      </c>
      <c r="E57" s="6"/>
      <c r="F57" s="6" t="s">
        <v>17</v>
      </c>
      <c r="G57" s="6">
        <f t="shared" si="9"/>
        <v>0</v>
      </c>
      <c r="H57" s="6"/>
      <c r="I57" s="6" t="s">
        <v>17</v>
      </c>
      <c r="J57" s="6">
        <f t="shared" si="10"/>
        <v>0</v>
      </c>
      <c r="K57" s="6"/>
      <c r="L57" s="6" t="s">
        <v>17</v>
      </c>
    </row>
    <row r="58" spans="1:12" ht="21.75" customHeight="1">
      <c r="A58" s="4">
        <v>4267</v>
      </c>
      <c r="B58" s="5" t="s">
        <v>357</v>
      </c>
      <c r="C58" s="4" t="s">
        <v>358</v>
      </c>
      <c r="D58" s="6">
        <f t="shared" si="8"/>
        <v>1600</v>
      </c>
      <c r="E58" s="6">
        <v>1600</v>
      </c>
      <c r="F58" s="6" t="s">
        <v>17</v>
      </c>
      <c r="G58" s="6">
        <f t="shared" si="9"/>
        <v>1060</v>
      </c>
      <c r="H58" s="6">
        <v>1060</v>
      </c>
      <c r="I58" s="6" t="s">
        <v>17</v>
      </c>
      <c r="J58" s="6">
        <f t="shared" si="10"/>
        <v>485</v>
      </c>
      <c r="K58" s="6">
        <v>485</v>
      </c>
      <c r="L58" s="6" t="s">
        <v>17</v>
      </c>
    </row>
    <row r="59" spans="1:12" ht="25.5" customHeight="1">
      <c r="A59" s="4">
        <v>4268</v>
      </c>
      <c r="B59" s="5" t="s">
        <v>359</v>
      </c>
      <c r="C59" s="4" t="s">
        <v>360</v>
      </c>
      <c r="D59" s="6">
        <f t="shared" si="8"/>
        <v>23700</v>
      </c>
      <c r="E59" s="6">
        <v>23700</v>
      </c>
      <c r="F59" s="6" t="s">
        <v>17</v>
      </c>
      <c r="G59" s="6">
        <f t="shared" si="9"/>
        <v>19750</v>
      </c>
      <c r="H59" s="6">
        <v>19750</v>
      </c>
      <c r="I59" s="6" t="s">
        <v>17</v>
      </c>
      <c r="J59" s="6">
        <f t="shared" si="10"/>
        <v>10481.9</v>
      </c>
      <c r="K59" s="6">
        <v>10481.9</v>
      </c>
      <c r="L59" s="6" t="s">
        <v>17</v>
      </c>
    </row>
    <row r="60" spans="1:12" ht="31.5" customHeight="1">
      <c r="A60" s="4">
        <v>4300</v>
      </c>
      <c r="B60" s="5" t="s">
        <v>528</v>
      </c>
      <c r="C60" s="4" t="s">
        <v>292</v>
      </c>
      <c r="D60" s="6">
        <f>SUM(D61,D64,D67)</f>
        <v>0</v>
      </c>
      <c r="E60" s="6">
        <f>SUM(E61,E64,E67)</f>
        <v>0</v>
      </c>
      <c r="F60" s="6" t="s">
        <v>17</v>
      </c>
      <c r="G60" s="6">
        <f>SUM(G61,G64,G67)</f>
        <v>0</v>
      </c>
      <c r="H60" s="6">
        <f>SUM(H61,H64,H67)</f>
        <v>0</v>
      </c>
      <c r="I60" s="6" t="s">
        <v>17</v>
      </c>
      <c r="J60" s="6">
        <f>SUM(J61,J64,J67)</f>
        <v>0</v>
      </c>
      <c r="K60" s="6">
        <f>SUM(K61,K64,K67)</f>
        <v>0</v>
      </c>
      <c r="L60" s="6" t="s">
        <v>17</v>
      </c>
    </row>
    <row r="61" spans="1:12" ht="36" customHeight="1">
      <c r="A61" s="4">
        <v>4310</v>
      </c>
      <c r="B61" s="5" t="s">
        <v>529</v>
      </c>
      <c r="C61" s="4" t="s">
        <v>292</v>
      </c>
      <c r="D61" s="6">
        <f>SUM(D62:D63)</f>
        <v>0</v>
      </c>
      <c r="E61" s="6">
        <f>SUM(E62:E63)</f>
        <v>0</v>
      </c>
      <c r="F61" s="6" t="s">
        <v>17</v>
      </c>
      <c r="G61" s="6">
        <f>SUM(G62:G63)</f>
        <v>0</v>
      </c>
      <c r="H61" s="6">
        <f>SUM(H62:H63)</f>
        <v>0</v>
      </c>
      <c r="I61" s="6" t="s">
        <v>17</v>
      </c>
      <c r="J61" s="6">
        <f>SUM(J62:J63)</f>
        <v>0</v>
      </c>
      <c r="K61" s="6">
        <f>SUM(K62:K63)</f>
        <v>0</v>
      </c>
      <c r="L61" s="6" t="s">
        <v>17</v>
      </c>
    </row>
    <row r="62" spans="1:12" ht="21" customHeight="1">
      <c r="A62" s="4">
        <v>4311</v>
      </c>
      <c r="B62" s="5" t="s">
        <v>361</v>
      </c>
      <c r="C62" s="4" t="s">
        <v>362</v>
      </c>
      <c r="D62" s="6">
        <f>SUM(E62,F62)</f>
        <v>0</v>
      </c>
      <c r="E62" s="6"/>
      <c r="F62" s="6" t="s">
        <v>17</v>
      </c>
      <c r="G62" s="6">
        <f>SUM(H62,I62)</f>
        <v>0</v>
      </c>
      <c r="H62" s="6"/>
      <c r="I62" s="6" t="s">
        <v>17</v>
      </c>
      <c r="J62" s="6">
        <f>SUM(K62,L62)</f>
        <v>0</v>
      </c>
      <c r="K62" s="6"/>
      <c r="L62" s="6" t="s">
        <v>17</v>
      </c>
    </row>
    <row r="63" spans="1:12" ht="20.25" customHeight="1">
      <c r="A63" s="4">
        <v>4312</v>
      </c>
      <c r="B63" s="5" t="s">
        <v>363</v>
      </c>
      <c r="C63" s="4" t="s">
        <v>364</v>
      </c>
      <c r="D63" s="6">
        <f>SUM(E63,F63)</f>
        <v>0</v>
      </c>
      <c r="E63" s="6"/>
      <c r="F63" s="6" t="s">
        <v>17</v>
      </c>
      <c r="G63" s="6">
        <f>SUM(H63,I63)</f>
        <v>0</v>
      </c>
      <c r="H63" s="6"/>
      <c r="I63" s="6" t="s">
        <v>17</v>
      </c>
      <c r="J63" s="6">
        <f>SUM(K63,L63)</f>
        <v>0</v>
      </c>
      <c r="K63" s="6"/>
      <c r="L63" s="6" t="s">
        <v>17</v>
      </c>
    </row>
    <row r="64" spans="1:12" ht="33" customHeight="1">
      <c r="A64" s="4">
        <v>4320</v>
      </c>
      <c r="B64" s="5" t="s">
        <v>530</v>
      </c>
      <c r="C64" s="4" t="s">
        <v>292</v>
      </c>
      <c r="D64" s="6">
        <f>SUM(D65:D66)</f>
        <v>0</v>
      </c>
      <c r="E64" s="6">
        <f>SUM(E65:E66)</f>
        <v>0</v>
      </c>
      <c r="F64" s="6" t="s">
        <v>17</v>
      </c>
      <c r="G64" s="6">
        <f>SUM(G65:G66)</f>
        <v>0</v>
      </c>
      <c r="H64" s="6">
        <f>SUM(H65:H66)</f>
        <v>0</v>
      </c>
      <c r="I64" s="6" t="s">
        <v>17</v>
      </c>
      <c r="J64" s="6">
        <f>SUM(J65:J66)</f>
        <v>0</v>
      </c>
      <c r="K64" s="6">
        <f>SUM(K65:K66)</f>
        <v>0</v>
      </c>
      <c r="L64" s="6" t="s">
        <v>17</v>
      </c>
    </row>
    <row r="65" spans="1:12" ht="30" customHeight="1">
      <c r="A65" s="4">
        <v>4321</v>
      </c>
      <c r="B65" s="5" t="s">
        <v>365</v>
      </c>
      <c r="C65" s="4" t="s">
        <v>366</v>
      </c>
      <c r="D65" s="6">
        <f>SUM(E65,F65)</f>
        <v>0</v>
      </c>
      <c r="E65" s="6"/>
      <c r="F65" s="6" t="s">
        <v>17</v>
      </c>
      <c r="G65" s="6">
        <f>SUM(H65,I65)</f>
        <v>0</v>
      </c>
      <c r="H65" s="6"/>
      <c r="I65" s="6" t="s">
        <v>17</v>
      </c>
      <c r="J65" s="6">
        <f>SUM(K65,L65)</f>
        <v>0</v>
      </c>
      <c r="K65" s="6"/>
      <c r="L65" s="6" t="s">
        <v>17</v>
      </c>
    </row>
    <row r="66" spans="1:12" ht="30.75" customHeight="1">
      <c r="A66" s="4">
        <v>4322</v>
      </c>
      <c r="B66" s="5" t="s">
        <v>367</v>
      </c>
      <c r="C66" s="4" t="s">
        <v>368</v>
      </c>
      <c r="D66" s="6">
        <f>SUM(E66,F66)</f>
        <v>0</v>
      </c>
      <c r="E66" s="6"/>
      <c r="F66" s="6" t="s">
        <v>17</v>
      </c>
      <c r="G66" s="6">
        <f>SUM(H66,I66)</f>
        <v>0</v>
      </c>
      <c r="H66" s="6"/>
      <c r="I66" s="6" t="s">
        <v>17</v>
      </c>
      <c r="J66" s="6">
        <f>SUM(K66,L66)</f>
        <v>0</v>
      </c>
      <c r="K66" s="6"/>
      <c r="L66" s="6" t="s">
        <v>17</v>
      </c>
    </row>
    <row r="67" spans="1:12" ht="39.75" customHeight="1">
      <c r="A67" s="4">
        <v>4330</v>
      </c>
      <c r="B67" s="5" t="s">
        <v>531</v>
      </c>
      <c r="C67" s="4" t="s">
        <v>292</v>
      </c>
      <c r="D67" s="6">
        <f>SUM(D68:D70)</f>
        <v>0</v>
      </c>
      <c r="E67" s="6">
        <f>SUM(E68:E70)</f>
        <v>0</v>
      </c>
      <c r="F67" s="6" t="s">
        <v>17</v>
      </c>
      <c r="G67" s="6">
        <f>SUM(G68:G70)</f>
        <v>0</v>
      </c>
      <c r="H67" s="6">
        <f>SUM(H68:H70)</f>
        <v>0</v>
      </c>
      <c r="I67" s="6" t="s">
        <v>17</v>
      </c>
      <c r="J67" s="6">
        <f>SUM(J68:J70)</f>
        <v>0</v>
      </c>
      <c r="K67" s="6">
        <f>SUM(K68:K70)</f>
        <v>0</v>
      </c>
      <c r="L67" s="6" t="s">
        <v>17</v>
      </c>
    </row>
    <row r="68" spans="1:12" ht="23.25" customHeight="1">
      <c r="A68" s="4">
        <v>4331</v>
      </c>
      <c r="B68" s="5" t="s">
        <v>369</v>
      </c>
      <c r="C68" s="4" t="s">
        <v>370</v>
      </c>
      <c r="D68" s="6">
        <f>SUM(E68,F68)</f>
        <v>0</v>
      </c>
      <c r="E68" s="6"/>
      <c r="F68" s="6" t="s">
        <v>17</v>
      </c>
      <c r="G68" s="6">
        <f>SUM(H68,I68)</f>
        <v>0</v>
      </c>
      <c r="H68" s="6"/>
      <c r="I68" s="6" t="s">
        <v>17</v>
      </c>
      <c r="J68" s="6">
        <f>SUM(K68,L68)</f>
        <v>0</v>
      </c>
      <c r="K68" s="6"/>
      <c r="L68" s="6" t="s">
        <v>17</v>
      </c>
    </row>
    <row r="69" spans="1:12" ht="18.75" customHeight="1">
      <c r="A69" s="4">
        <v>4332</v>
      </c>
      <c r="B69" s="5" t="s">
        <v>371</v>
      </c>
      <c r="C69" s="4" t="s">
        <v>372</v>
      </c>
      <c r="D69" s="6">
        <f>SUM(E69,F69)</f>
        <v>0</v>
      </c>
      <c r="E69" s="6"/>
      <c r="F69" s="6" t="s">
        <v>17</v>
      </c>
      <c r="G69" s="6">
        <f>SUM(H69,I69)</f>
        <v>0</v>
      </c>
      <c r="H69" s="6"/>
      <c r="I69" s="6" t="s">
        <v>17</v>
      </c>
      <c r="J69" s="6">
        <f>SUM(K69,L69)</f>
        <v>0</v>
      </c>
      <c r="K69" s="6"/>
      <c r="L69" s="6" t="s">
        <v>17</v>
      </c>
    </row>
    <row r="70" spans="1:12" ht="13.5" customHeight="1">
      <c r="A70" s="4">
        <v>4333</v>
      </c>
      <c r="B70" s="5" t="s">
        <v>373</v>
      </c>
      <c r="C70" s="4" t="s">
        <v>374</v>
      </c>
      <c r="D70" s="6">
        <f>SUM(E70,F70)</f>
        <v>0</v>
      </c>
      <c r="E70" s="6"/>
      <c r="F70" s="6" t="s">
        <v>17</v>
      </c>
      <c r="G70" s="6">
        <f>SUM(H70,I70)</f>
        <v>0</v>
      </c>
      <c r="H70" s="6"/>
      <c r="I70" s="6" t="s">
        <v>17</v>
      </c>
      <c r="J70" s="6">
        <f>SUM(K70,L70)</f>
        <v>0</v>
      </c>
      <c r="K70" s="6"/>
      <c r="L70" s="6" t="s">
        <v>17</v>
      </c>
    </row>
    <row r="71" spans="1:12" ht="32.25" customHeight="1">
      <c r="A71" s="4">
        <v>4400</v>
      </c>
      <c r="B71" s="5" t="s">
        <v>532</v>
      </c>
      <c r="C71" s="4" t="s">
        <v>292</v>
      </c>
      <c r="D71" s="6">
        <f>SUM(D72,D75)</f>
        <v>90000</v>
      </c>
      <c r="E71" s="6">
        <f>SUM(E72,E75)</f>
        <v>90000</v>
      </c>
      <c r="F71" s="6" t="s">
        <v>17</v>
      </c>
      <c r="G71" s="6">
        <f>SUM(G72,G75)</f>
        <v>67500</v>
      </c>
      <c r="H71" s="6">
        <f>SUM(H72,H75)</f>
        <v>67500</v>
      </c>
      <c r="I71" s="6" t="s">
        <v>17</v>
      </c>
      <c r="J71" s="6">
        <f>SUM(J72,J75)</f>
        <v>63903.8</v>
      </c>
      <c r="K71" s="6">
        <f>SUM(K72,K75)</f>
        <v>63903.8</v>
      </c>
      <c r="L71" s="6" t="s">
        <v>17</v>
      </c>
    </row>
    <row r="72" spans="1:12" ht="50.25" customHeight="1">
      <c r="A72" s="4">
        <v>4410</v>
      </c>
      <c r="B72" s="5" t="s">
        <v>533</v>
      </c>
      <c r="C72" s="4" t="s">
        <v>292</v>
      </c>
      <c r="D72" s="6">
        <f>SUM(D73:D74)</f>
        <v>90000</v>
      </c>
      <c r="E72" s="6">
        <f>SUM(E73:E74)</f>
        <v>90000</v>
      </c>
      <c r="F72" s="6" t="s">
        <v>17</v>
      </c>
      <c r="G72" s="6">
        <f>SUM(G73:G74)</f>
        <v>67500</v>
      </c>
      <c r="H72" s="6">
        <f>SUM(H73:H74)</f>
        <v>67500</v>
      </c>
      <c r="I72" s="6" t="s">
        <v>17</v>
      </c>
      <c r="J72" s="6">
        <f>SUM(J73:J74)</f>
        <v>63903.8</v>
      </c>
      <c r="K72" s="6">
        <f>SUM(K73:K74)</f>
        <v>63903.8</v>
      </c>
      <c r="L72" s="6" t="s">
        <v>17</v>
      </c>
    </row>
    <row r="73" spans="1:12" ht="39.75" customHeight="1">
      <c r="A73" s="4">
        <v>4411</v>
      </c>
      <c r="B73" s="5" t="s">
        <v>375</v>
      </c>
      <c r="C73" s="4" t="s">
        <v>376</v>
      </c>
      <c r="D73" s="6">
        <f>SUM(E73,F73)</f>
        <v>90000</v>
      </c>
      <c r="E73" s="6">
        <v>90000</v>
      </c>
      <c r="F73" s="6" t="s">
        <v>17</v>
      </c>
      <c r="G73" s="6">
        <f>SUM(H73,I73)</f>
        <v>67500</v>
      </c>
      <c r="H73" s="6">
        <v>67500</v>
      </c>
      <c r="I73" s="6" t="s">
        <v>17</v>
      </c>
      <c r="J73" s="6">
        <f>SUM(K73,L73)</f>
        <v>63903.8</v>
      </c>
      <c r="K73" s="6">
        <v>63903.8</v>
      </c>
      <c r="L73" s="6" t="s">
        <v>17</v>
      </c>
    </row>
    <row r="74" spans="1:12" ht="31.5" customHeight="1">
      <c r="A74" s="4">
        <v>4412</v>
      </c>
      <c r="B74" s="5" t="s">
        <v>377</v>
      </c>
      <c r="C74" s="4" t="s">
        <v>378</v>
      </c>
      <c r="D74" s="6">
        <f>SUM(E74,F74)</f>
        <v>0</v>
      </c>
      <c r="E74" s="6"/>
      <c r="F74" s="6" t="s">
        <v>17</v>
      </c>
      <c r="G74" s="6">
        <f>SUM(H74,I74)</f>
        <v>0</v>
      </c>
      <c r="H74" s="6"/>
      <c r="I74" s="6" t="s">
        <v>17</v>
      </c>
      <c r="J74" s="6">
        <f>SUM(K74,L74)</f>
        <v>0</v>
      </c>
      <c r="K74" s="6"/>
      <c r="L74" s="6" t="s">
        <v>17</v>
      </c>
    </row>
    <row r="75" spans="1:12" ht="39.75" customHeight="1">
      <c r="A75" s="4">
        <v>4420</v>
      </c>
      <c r="B75" s="5" t="s">
        <v>534</v>
      </c>
      <c r="C75" s="4" t="s">
        <v>292</v>
      </c>
      <c r="D75" s="6">
        <f>SUM(D76:D77)</f>
        <v>0</v>
      </c>
      <c r="E75" s="6">
        <f>SUM(E76:E77)</f>
        <v>0</v>
      </c>
      <c r="F75" s="6" t="s">
        <v>17</v>
      </c>
      <c r="G75" s="6">
        <f>SUM(G76:G77)</f>
        <v>0</v>
      </c>
      <c r="H75" s="6">
        <f>SUM(H76:H77)</f>
        <v>0</v>
      </c>
      <c r="I75" s="6" t="s">
        <v>17</v>
      </c>
      <c r="J75" s="6">
        <f>SUM(J76:J77)</f>
        <v>0</v>
      </c>
      <c r="K75" s="6">
        <f>SUM(K76:K77)</f>
        <v>0</v>
      </c>
      <c r="L75" s="6" t="s">
        <v>17</v>
      </c>
    </row>
    <row r="76" spans="1:12" ht="39.75" customHeight="1">
      <c r="A76" s="4">
        <v>4421</v>
      </c>
      <c r="B76" s="5" t="s">
        <v>379</v>
      </c>
      <c r="C76" s="4" t="s">
        <v>380</v>
      </c>
      <c r="D76" s="6">
        <f>SUM(E76,F76)</f>
        <v>0</v>
      </c>
      <c r="E76" s="6"/>
      <c r="F76" s="6" t="s">
        <v>17</v>
      </c>
      <c r="G76" s="6">
        <f>SUM(H76,I76)</f>
        <v>0</v>
      </c>
      <c r="H76" s="6"/>
      <c r="I76" s="6" t="s">
        <v>17</v>
      </c>
      <c r="J76" s="6">
        <f>SUM(K76,L76)</f>
        <v>0</v>
      </c>
      <c r="K76" s="6"/>
      <c r="L76" s="6" t="s">
        <v>17</v>
      </c>
    </row>
    <row r="77" spans="1:12" ht="39.75" customHeight="1">
      <c r="A77" s="4">
        <v>4422</v>
      </c>
      <c r="B77" s="5" t="s">
        <v>381</v>
      </c>
      <c r="C77" s="4" t="s">
        <v>382</v>
      </c>
      <c r="D77" s="6">
        <f>SUM(E77,F77)</f>
        <v>0</v>
      </c>
      <c r="E77" s="6"/>
      <c r="F77" s="6" t="s">
        <v>17</v>
      </c>
      <c r="G77" s="6">
        <f>SUM(H77,I77)</f>
        <v>0</v>
      </c>
      <c r="H77" s="6"/>
      <c r="I77" s="6" t="s">
        <v>17</v>
      </c>
      <c r="J77" s="6">
        <f>SUM(K77,L77)</f>
        <v>0</v>
      </c>
      <c r="K77" s="6"/>
      <c r="L77" s="6" t="s">
        <v>17</v>
      </c>
    </row>
    <row r="78" spans="1:12" ht="39.75" customHeight="1">
      <c r="A78" s="4">
        <v>4500</v>
      </c>
      <c r="B78" s="5" t="s">
        <v>535</v>
      </c>
      <c r="C78" s="4"/>
      <c r="D78" s="6">
        <f>SUM(D79,D82,D85,D92)</f>
        <v>5500</v>
      </c>
      <c r="E78" s="6">
        <f>SUM(E79,E82,E85,E92)</f>
        <v>5500</v>
      </c>
      <c r="F78" s="6" t="s">
        <v>17</v>
      </c>
      <c r="G78" s="6">
        <f>SUM(G79,G82,G85,G92)</f>
        <v>3500</v>
      </c>
      <c r="H78" s="6">
        <f>SUM(H79,H82,H85,H92)</f>
        <v>3500</v>
      </c>
      <c r="I78" s="6" t="s">
        <v>17</v>
      </c>
      <c r="J78" s="6">
        <f>SUM(J79,J82,J85,J92)</f>
        <v>580</v>
      </c>
      <c r="K78" s="6">
        <f>SUM(K79,K82,K85,K92)</f>
        <v>580</v>
      </c>
      <c r="L78" s="6" t="s">
        <v>17</v>
      </c>
    </row>
    <row r="79" spans="1:12" ht="39.75" customHeight="1">
      <c r="A79" s="4">
        <v>4510</v>
      </c>
      <c r="B79" s="5" t="s">
        <v>536</v>
      </c>
      <c r="C79" s="4" t="s">
        <v>292</v>
      </c>
      <c r="D79" s="6">
        <f>SUM(D80:D81)</f>
        <v>0</v>
      </c>
      <c r="E79" s="6">
        <f>SUM(E80:E81)</f>
        <v>0</v>
      </c>
      <c r="F79" s="6" t="s">
        <v>17</v>
      </c>
      <c r="G79" s="6">
        <f>SUM(G80:G81)</f>
        <v>0</v>
      </c>
      <c r="H79" s="6">
        <f>SUM(H80:H81)</f>
        <v>0</v>
      </c>
      <c r="I79" s="6" t="s">
        <v>17</v>
      </c>
      <c r="J79" s="6">
        <f>SUM(J80:J81)</f>
        <v>0</v>
      </c>
      <c r="K79" s="6">
        <f>SUM(K80:K81)</f>
        <v>0</v>
      </c>
      <c r="L79" s="6" t="s">
        <v>17</v>
      </c>
    </row>
    <row r="80" spans="1:12" ht="36.75" customHeight="1">
      <c r="A80" s="4">
        <v>4511</v>
      </c>
      <c r="B80" s="5" t="s">
        <v>383</v>
      </c>
      <c r="C80" s="4" t="s">
        <v>384</v>
      </c>
      <c r="D80" s="6">
        <f>SUM(E80,F80)</f>
        <v>0</v>
      </c>
      <c r="E80" s="6"/>
      <c r="F80" s="6" t="s">
        <v>17</v>
      </c>
      <c r="G80" s="6">
        <f>SUM(H80,I80)</f>
        <v>0</v>
      </c>
      <c r="H80" s="6"/>
      <c r="I80" s="6" t="s">
        <v>17</v>
      </c>
      <c r="J80" s="6">
        <f>SUM(K80,L80)</f>
        <v>0</v>
      </c>
      <c r="K80" s="6"/>
      <c r="L80" s="6" t="s">
        <v>17</v>
      </c>
    </row>
    <row r="81" spans="1:12" ht="30.75" customHeight="1">
      <c r="A81" s="4">
        <v>4512</v>
      </c>
      <c r="B81" s="5" t="s">
        <v>385</v>
      </c>
      <c r="C81" s="4" t="s">
        <v>386</v>
      </c>
      <c r="D81" s="6">
        <f>SUM(E81,F81)</f>
        <v>0</v>
      </c>
      <c r="E81" s="6"/>
      <c r="F81" s="6" t="s">
        <v>17</v>
      </c>
      <c r="G81" s="6">
        <f>SUM(H81,I81)</f>
        <v>0</v>
      </c>
      <c r="H81" s="6"/>
      <c r="I81" s="6" t="s">
        <v>17</v>
      </c>
      <c r="J81" s="6">
        <f>SUM(K81,L81)</f>
        <v>0</v>
      </c>
      <c r="K81" s="6"/>
      <c r="L81" s="6" t="s">
        <v>17</v>
      </c>
    </row>
    <row r="82" spans="1:12" ht="39.75" customHeight="1">
      <c r="A82" s="4">
        <v>4520</v>
      </c>
      <c r="B82" s="5" t="s">
        <v>537</v>
      </c>
      <c r="C82" s="4" t="s">
        <v>292</v>
      </c>
      <c r="D82" s="6">
        <f>SUM(D83:D84)</f>
        <v>0</v>
      </c>
      <c r="E82" s="6">
        <f>SUM(E83:E84)</f>
        <v>0</v>
      </c>
      <c r="F82" s="6" t="s">
        <v>17</v>
      </c>
      <c r="G82" s="6">
        <f>SUM(G83:G84)</f>
        <v>0</v>
      </c>
      <c r="H82" s="6">
        <f>SUM(H83:H84)</f>
        <v>0</v>
      </c>
      <c r="I82" s="6" t="s">
        <v>17</v>
      </c>
      <c r="J82" s="6">
        <f>SUM(J83:J84)</f>
        <v>0</v>
      </c>
      <c r="K82" s="6">
        <f>SUM(K83:K84)</f>
        <v>0</v>
      </c>
      <c r="L82" s="6" t="s">
        <v>17</v>
      </c>
    </row>
    <row r="83" spans="1:12" ht="30" customHeight="1">
      <c r="A83" s="4">
        <v>4521</v>
      </c>
      <c r="B83" s="5" t="s">
        <v>387</v>
      </c>
      <c r="C83" s="4" t="s">
        <v>388</v>
      </c>
      <c r="D83" s="6">
        <f>SUM(E83,F83)</f>
        <v>0</v>
      </c>
      <c r="E83" s="6"/>
      <c r="F83" s="6" t="s">
        <v>17</v>
      </c>
      <c r="G83" s="6">
        <f>SUM(H83,I83)</f>
        <v>0</v>
      </c>
      <c r="H83" s="6"/>
      <c r="I83" s="6" t="s">
        <v>17</v>
      </c>
      <c r="J83" s="6">
        <f>SUM(K83,L83)</f>
        <v>0</v>
      </c>
      <c r="K83" s="6"/>
      <c r="L83" s="6" t="s">
        <v>17</v>
      </c>
    </row>
    <row r="84" spans="1:12" ht="32.25" customHeight="1">
      <c r="A84" s="4">
        <v>4522</v>
      </c>
      <c r="B84" s="5" t="s">
        <v>389</v>
      </c>
      <c r="C84" s="4" t="s">
        <v>390</v>
      </c>
      <c r="D84" s="6">
        <f>SUM(E84,F84)</f>
        <v>0</v>
      </c>
      <c r="E84" s="6"/>
      <c r="F84" s="6" t="s">
        <v>17</v>
      </c>
      <c r="G84" s="6">
        <f>SUM(H84,I84)</f>
        <v>0</v>
      </c>
      <c r="H84" s="6"/>
      <c r="I84" s="6" t="s">
        <v>17</v>
      </c>
      <c r="J84" s="6">
        <f>SUM(K84,L84)</f>
        <v>0</v>
      </c>
      <c r="K84" s="6"/>
      <c r="L84" s="6" t="s">
        <v>17</v>
      </c>
    </row>
    <row r="85" spans="1:12" ht="39.75" customHeight="1">
      <c r="A85" s="4">
        <v>4530</v>
      </c>
      <c r="B85" s="5" t="s">
        <v>538</v>
      </c>
      <c r="C85" s="4" t="s">
        <v>292</v>
      </c>
      <c r="D85" s="6">
        <f>SUM(D86:D88)</f>
        <v>1500</v>
      </c>
      <c r="E85" s="6">
        <f>SUM(E86:E88)</f>
        <v>1500</v>
      </c>
      <c r="F85" s="6" t="s">
        <v>17</v>
      </c>
      <c r="G85" s="6">
        <f>SUM(G86:G88)</f>
        <v>1500</v>
      </c>
      <c r="H85" s="6">
        <f>SUM(H86:H88)</f>
        <v>1500</v>
      </c>
      <c r="I85" s="6" t="s">
        <v>17</v>
      </c>
      <c r="J85" s="6">
        <f>SUM(J86:J88)</f>
        <v>380</v>
      </c>
      <c r="K85" s="6">
        <f>SUM(K86:K88)</f>
        <v>380</v>
      </c>
      <c r="L85" s="6" t="s">
        <v>17</v>
      </c>
    </row>
    <row r="86" spans="1:12" ht="39.75" customHeight="1">
      <c r="A86" s="4">
        <v>4531</v>
      </c>
      <c r="B86" s="5" t="s">
        <v>391</v>
      </c>
      <c r="C86" s="4" t="s">
        <v>392</v>
      </c>
      <c r="D86" s="6">
        <f>SUM(E86,F86)</f>
        <v>1500</v>
      </c>
      <c r="E86" s="6">
        <v>1500</v>
      </c>
      <c r="F86" s="6" t="s">
        <v>17</v>
      </c>
      <c r="G86" s="6">
        <f>SUM(H86,I86)</f>
        <v>1500</v>
      </c>
      <c r="H86" s="6">
        <v>1500</v>
      </c>
      <c r="I86" s="6" t="s">
        <v>17</v>
      </c>
      <c r="J86" s="6">
        <f>SUM(K86,L86)</f>
        <v>380</v>
      </c>
      <c r="K86" s="6">
        <v>380</v>
      </c>
      <c r="L86" s="6" t="s">
        <v>17</v>
      </c>
    </row>
    <row r="87" spans="1:12" ht="39.75" customHeight="1">
      <c r="A87" s="4">
        <v>4532</v>
      </c>
      <c r="B87" s="5" t="s">
        <v>393</v>
      </c>
      <c r="C87" s="4" t="s">
        <v>394</v>
      </c>
      <c r="D87" s="6">
        <f>SUM(E87,F87)</f>
        <v>0</v>
      </c>
      <c r="E87" s="6"/>
      <c r="F87" s="6" t="s">
        <v>17</v>
      </c>
      <c r="G87" s="6">
        <f>SUM(H87,I87)</f>
        <v>0</v>
      </c>
      <c r="H87" s="6"/>
      <c r="I87" s="6" t="s">
        <v>17</v>
      </c>
      <c r="J87" s="6">
        <f>SUM(K87,L87)</f>
        <v>0</v>
      </c>
      <c r="K87" s="6"/>
      <c r="L87" s="6" t="s">
        <v>17</v>
      </c>
    </row>
    <row r="88" spans="1:12" ht="30.75" customHeight="1">
      <c r="A88" s="4">
        <v>4533</v>
      </c>
      <c r="B88" s="5" t="s">
        <v>395</v>
      </c>
      <c r="C88" s="4" t="s">
        <v>396</v>
      </c>
      <c r="D88" s="6">
        <f>SUM(D89,D90,D91)</f>
        <v>0</v>
      </c>
      <c r="E88" s="6"/>
      <c r="F88" s="6" t="s">
        <v>17</v>
      </c>
      <c r="G88" s="6">
        <f>SUM(G89,G90,G91)</f>
        <v>0</v>
      </c>
      <c r="H88" s="6"/>
      <c r="I88" s="6" t="s">
        <v>17</v>
      </c>
      <c r="J88" s="6">
        <f>SUM(J89,J90,J91)</f>
        <v>0</v>
      </c>
      <c r="K88" s="6"/>
      <c r="L88" s="6" t="s">
        <v>17</v>
      </c>
    </row>
    <row r="89" spans="1:12" ht="25.5" customHeight="1">
      <c r="A89" s="4">
        <v>4534</v>
      </c>
      <c r="B89" s="5" t="s">
        <v>397</v>
      </c>
      <c r="C89" s="4"/>
      <c r="D89" s="6">
        <f>SUM(E89,F89)</f>
        <v>0</v>
      </c>
      <c r="E89" s="6"/>
      <c r="F89" s="6" t="s">
        <v>17</v>
      </c>
      <c r="G89" s="6">
        <f>SUM(H89,I89)</f>
        <v>0</v>
      </c>
      <c r="H89" s="6"/>
      <c r="I89" s="6" t="s">
        <v>17</v>
      </c>
      <c r="J89" s="6">
        <f>SUM(K89,L89)</f>
        <v>0</v>
      </c>
      <c r="K89" s="6"/>
      <c r="L89" s="6" t="s">
        <v>17</v>
      </c>
    </row>
    <row r="90" spans="1:12" ht="25.5" customHeight="1">
      <c r="A90" s="4">
        <v>4535</v>
      </c>
      <c r="B90" s="5" t="s">
        <v>398</v>
      </c>
      <c r="C90" s="4"/>
      <c r="D90" s="6">
        <f>SUM(E90,F90)</f>
        <v>0</v>
      </c>
      <c r="E90" s="6"/>
      <c r="F90" s="6" t="s">
        <v>17</v>
      </c>
      <c r="G90" s="6">
        <f>SUM(H90,I90)</f>
        <v>0</v>
      </c>
      <c r="H90" s="6"/>
      <c r="I90" s="6" t="s">
        <v>17</v>
      </c>
      <c r="J90" s="6">
        <f>SUM(K90,L90)</f>
        <v>0</v>
      </c>
      <c r="K90" s="6"/>
      <c r="L90" s="6" t="s">
        <v>17</v>
      </c>
    </row>
    <row r="91" spans="1:12" ht="27" customHeight="1">
      <c r="A91" s="4">
        <v>4536</v>
      </c>
      <c r="B91" s="5" t="s">
        <v>399</v>
      </c>
      <c r="C91" s="4"/>
      <c r="D91" s="6">
        <f>SUM(E91,F91)</f>
        <v>0</v>
      </c>
      <c r="E91" s="6"/>
      <c r="F91" s="6" t="s">
        <v>17</v>
      </c>
      <c r="G91" s="6">
        <f>SUM(H91,I91)</f>
        <v>0</v>
      </c>
      <c r="H91" s="6"/>
      <c r="I91" s="6" t="s">
        <v>17</v>
      </c>
      <c r="J91" s="6">
        <f>SUM(K91,L91)</f>
        <v>0</v>
      </c>
      <c r="K91" s="6"/>
      <c r="L91" s="6" t="s">
        <v>17</v>
      </c>
    </row>
    <row r="92" spans="1:12" ht="39.75" customHeight="1">
      <c r="A92" s="4">
        <v>4540</v>
      </c>
      <c r="B92" s="5" t="s">
        <v>539</v>
      </c>
      <c r="C92" s="4" t="s">
        <v>292</v>
      </c>
      <c r="D92" s="6">
        <f>SUM(D93:D95)</f>
        <v>4000</v>
      </c>
      <c r="E92" s="6">
        <f>SUM(E93:E95)</f>
        <v>4000</v>
      </c>
      <c r="F92" s="6" t="s">
        <v>17</v>
      </c>
      <c r="G92" s="6">
        <f>SUM(G93:G95)</f>
        <v>2000</v>
      </c>
      <c r="H92" s="6">
        <f>SUM(H93:H95)</f>
        <v>2000</v>
      </c>
      <c r="I92" s="6" t="s">
        <v>17</v>
      </c>
      <c r="J92" s="6">
        <f>SUM(J93:J95)</f>
        <v>200</v>
      </c>
      <c r="K92" s="6">
        <f>SUM(K93:K95)</f>
        <v>200</v>
      </c>
      <c r="L92" s="6" t="s">
        <v>17</v>
      </c>
    </row>
    <row r="93" spans="1:12" ht="39.75" customHeight="1">
      <c r="A93" s="4">
        <v>4541</v>
      </c>
      <c r="B93" s="5" t="s">
        <v>400</v>
      </c>
      <c r="C93" s="4" t="s">
        <v>401</v>
      </c>
      <c r="D93" s="6">
        <f>SUM(E93,F93)</f>
        <v>0</v>
      </c>
      <c r="E93" s="6"/>
      <c r="F93" s="6" t="s">
        <v>17</v>
      </c>
      <c r="G93" s="6">
        <f>SUM(H93,I93)</f>
        <v>0</v>
      </c>
      <c r="H93" s="6"/>
      <c r="I93" s="6" t="s">
        <v>17</v>
      </c>
      <c r="J93" s="6">
        <f>SUM(K93,L93)</f>
        <v>0</v>
      </c>
      <c r="K93" s="6"/>
      <c r="L93" s="6" t="s">
        <v>17</v>
      </c>
    </row>
    <row r="94" spans="1:12" ht="39.75" customHeight="1">
      <c r="A94" s="4">
        <v>4542</v>
      </c>
      <c r="B94" s="5" t="s">
        <v>402</v>
      </c>
      <c r="C94" s="4" t="s">
        <v>403</v>
      </c>
      <c r="D94" s="6">
        <f>SUM(E94,F94)</f>
        <v>0</v>
      </c>
      <c r="E94" s="6"/>
      <c r="F94" s="6" t="s">
        <v>17</v>
      </c>
      <c r="G94" s="6">
        <f>SUM(H94,I94)</f>
        <v>0</v>
      </c>
      <c r="H94" s="6"/>
      <c r="I94" s="6" t="s">
        <v>17</v>
      </c>
      <c r="J94" s="6">
        <f>SUM(K94,L94)</f>
        <v>0</v>
      </c>
      <c r="K94" s="6"/>
      <c r="L94" s="6" t="s">
        <v>17</v>
      </c>
    </row>
    <row r="95" spans="1:12" ht="33" customHeight="1">
      <c r="A95" s="4">
        <v>4543</v>
      </c>
      <c r="B95" s="5" t="s">
        <v>540</v>
      </c>
      <c r="C95" s="4" t="s">
        <v>404</v>
      </c>
      <c r="D95" s="6">
        <v>4000</v>
      </c>
      <c r="E95" s="6">
        <v>4000</v>
      </c>
      <c r="F95" s="6" t="s">
        <v>17</v>
      </c>
      <c r="G95" s="6">
        <v>2000</v>
      </c>
      <c r="H95" s="6">
        <v>2000</v>
      </c>
      <c r="I95" s="6" t="s">
        <v>17</v>
      </c>
      <c r="J95" s="6">
        <v>200</v>
      </c>
      <c r="K95" s="6">
        <v>200</v>
      </c>
      <c r="L95" s="6" t="s">
        <v>17</v>
      </c>
    </row>
    <row r="96" spans="1:12" ht="27.75" customHeight="1">
      <c r="A96" s="4">
        <v>4544</v>
      </c>
      <c r="B96" s="5" t="s">
        <v>405</v>
      </c>
      <c r="C96" s="4"/>
      <c r="D96" s="6">
        <f>SUM(E96,F96)</f>
        <v>0</v>
      </c>
      <c r="E96" s="6"/>
      <c r="F96" s="6" t="s">
        <v>17</v>
      </c>
      <c r="G96" s="6"/>
      <c r="H96" s="6"/>
      <c r="I96" s="6" t="s">
        <v>17</v>
      </c>
      <c r="J96" s="6">
        <f>SUM(K96,L96)</f>
        <v>0</v>
      </c>
      <c r="K96" s="6"/>
      <c r="L96" s="6" t="s">
        <v>17</v>
      </c>
    </row>
    <row r="97" spans="1:12" ht="27.75" customHeight="1">
      <c r="A97" s="4">
        <v>4545</v>
      </c>
      <c r="B97" s="5" t="s">
        <v>398</v>
      </c>
      <c r="C97" s="4"/>
      <c r="D97" s="6">
        <f>SUM(E97,F97)</f>
        <v>0</v>
      </c>
      <c r="E97" s="6"/>
      <c r="F97" s="6" t="s">
        <v>17</v>
      </c>
      <c r="G97" s="6"/>
      <c r="H97" s="6"/>
      <c r="I97" s="6" t="s">
        <v>17</v>
      </c>
      <c r="J97" s="6">
        <f>SUM(K97,L97)</f>
        <v>0</v>
      </c>
      <c r="K97" s="6"/>
      <c r="L97" s="6" t="s">
        <v>17</v>
      </c>
    </row>
    <row r="98" spans="1:12" ht="23.25" customHeight="1">
      <c r="A98" s="4">
        <v>4546</v>
      </c>
      <c r="B98" s="5" t="s">
        <v>399</v>
      </c>
      <c r="C98" s="4"/>
      <c r="D98" s="6">
        <f>SUM(E98,F98)</f>
        <v>0</v>
      </c>
      <c r="E98" s="6"/>
      <c r="F98" s="6" t="s">
        <v>17</v>
      </c>
      <c r="G98" s="6"/>
      <c r="H98" s="6"/>
      <c r="I98" s="6" t="s">
        <v>17</v>
      </c>
      <c r="J98" s="6">
        <f>SUM(K98,L98)</f>
        <v>0</v>
      </c>
      <c r="K98" s="6"/>
      <c r="L98" s="6" t="s">
        <v>17</v>
      </c>
    </row>
    <row r="99" spans="1:12" ht="39.75" customHeight="1">
      <c r="A99" s="4">
        <v>4600</v>
      </c>
      <c r="B99" s="5" t="s">
        <v>541</v>
      </c>
      <c r="C99" s="4" t="s">
        <v>292</v>
      </c>
      <c r="D99" s="6">
        <f>SUM(D100,D103,D108)</f>
        <v>17000</v>
      </c>
      <c r="E99" s="6">
        <f>SUM(E100,E103,E108)</f>
        <v>17000</v>
      </c>
      <c r="F99" s="6" t="s">
        <v>17</v>
      </c>
      <c r="G99" s="6">
        <f>SUM(G100,G103,G108)</f>
        <v>13700</v>
      </c>
      <c r="H99" s="6">
        <f>SUM(H100,H103,H108)</f>
        <v>13700</v>
      </c>
      <c r="I99" s="6" t="s">
        <v>17</v>
      </c>
      <c r="J99" s="6">
        <f>SUM(J100,J103,J108)</f>
        <v>6860</v>
      </c>
      <c r="K99" s="6">
        <f>SUM(K100,K103,K108)</f>
        <v>6860</v>
      </c>
      <c r="L99" s="6" t="s">
        <v>17</v>
      </c>
    </row>
    <row r="100" spans="1:12" ht="33.75" customHeight="1">
      <c r="A100" s="4">
        <v>4610</v>
      </c>
      <c r="B100" s="5" t="s">
        <v>542</v>
      </c>
      <c r="C100" s="4"/>
      <c r="D100" s="6">
        <f>SUM(D101:D102)</f>
        <v>0</v>
      </c>
      <c r="E100" s="6">
        <f>SUM(E101:E102)</f>
        <v>0</v>
      </c>
      <c r="F100" s="6" t="s">
        <v>17</v>
      </c>
      <c r="G100" s="6">
        <f>SUM(G101:G102)</f>
        <v>0</v>
      </c>
      <c r="H100" s="6">
        <f>SUM(H101:H102)</f>
        <v>0</v>
      </c>
      <c r="I100" s="6" t="s">
        <v>17</v>
      </c>
      <c r="J100" s="6">
        <f>SUM(J101:J102)</f>
        <v>0</v>
      </c>
      <c r="K100" s="6">
        <f>SUM(K101:K102)</f>
        <v>0</v>
      </c>
      <c r="L100" s="6" t="s">
        <v>17</v>
      </c>
    </row>
    <row r="101" spans="1:12" ht="39.75" customHeight="1">
      <c r="A101" s="4">
        <v>4610</v>
      </c>
      <c r="B101" s="5" t="s">
        <v>406</v>
      </c>
      <c r="C101" s="4" t="s">
        <v>407</v>
      </c>
      <c r="D101" s="6">
        <f>SUM(E101,F101)</f>
        <v>0</v>
      </c>
      <c r="E101" s="6"/>
      <c r="F101" s="6" t="s">
        <v>17</v>
      </c>
      <c r="G101" s="6">
        <f>SUM(H101,I101)</f>
        <v>0</v>
      </c>
      <c r="H101" s="6"/>
      <c r="I101" s="6" t="s">
        <v>17</v>
      </c>
      <c r="J101" s="6">
        <f>SUM(K101,L101)</f>
        <v>0</v>
      </c>
      <c r="K101" s="6"/>
      <c r="L101" s="6" t="s">
        <v>17</v>
      </c>
    </row>
    <row r="102" spans="1:12" ht="39.75" customHeight="1">
      <c r="A102" s="4">
        <v>4620</v>
      </c>
      <c r="B102" s="5" t="s">
        <v>408</v>
      </c>
      <c r="C102" s="4" t="s">
        <v>409</v>
      </c>
      <c r="D102" s="6">
        <f>SUM(E102,F102)</f>
        <v>0</v>
      </c>
      <c r="E102" s="6"/>
      <c r="F102" s="6" t="s">
        <v>17</v>
      </c>
      <c r="G102" s="6">
        <f>SUM(H102,I102)</f>
        <v>0</v>
      </c>
      <c r="H102" s="6"/>
      <c r="I102" s="6" t="s">
        <v>17</v>
      </c>
      <c r="J102" s="6">
        <f>SUM(K102,L102)</f>
        <v>0</v>
      </c>
      <c r="K102" s="6"/>
      <c r="L102" s="6" t="s">
        <v>17</v>
      </c>
    </row>
    <row r="103" spans="1:12" ht="39.75" customHeight="1">
      <c r="A103" s="4">
        <v>4630</v>
      </c>
      <c r="B103" s="5" t="s">
        <v>543</v>
      </c>
      <c r="C103" s="4" t="s">
        <v>292</v>
      </c>
      <c r="D103" s="6">
        <f>SUM(D104:D107)</f>
        <v>17000</v>
      </c>
      <c r="E103" s="6">
        <f>SUM(E104:E107)</f>
        <v>17000</v>
      </c>
      <c r="F103" s="6" t="s">
        <v>17</v>
      </c>
      <c r="G103" s="6">
        <f>SUM(G104:G107)</f>
        <v>13700</v>
      </c>
      <c r="H103" s="6">
        <f>SUM(H104:H107)</f>
        <v>13700</v>
      </c>
      <c r="I103" s="6" t="s">
        <v>17</v>
      </c>
      <c r="J103" s="6">
        <f>SUM(J104:J107)</f>
        <v>6860</v>
      </c>
      <c r="K103" s="6">
        <f>SUM(K104:K107)</f>
        <v>6860</v>
      </c>
      <c r="L103" s="6" t="s">
        <v>17</v>
      </c>
    </row>
    <row r="104" spans="1:12" ht="27.75" customHeight="1">
      <c r="A104" s="4">
        <v>4631</v>
      </c>
      <c r="B104" s="5" t="s">
        <v>410</v>
      </c>
      <c r="C104" s="4" t="s">
        <v>411</v>
      </c>
      <c r="D104" s="6">
        <f>SUM(E104,F104)</f>
        <v>1000</v>
      </c>
      <c r="E104" s="6">
        <v>1000</v>
      </c>
      <c r="F104" s="6" t="s">
        <v>17</v>
      </c>
      <c r="G104" s="6">
        <f>SUM(H104,I104)</f>
        <v>1000</v>
      </c>
      <c r="H104" s="6">
        <v>1000</v>
      </c>
      <c r="I104" s="6" t="s">
        <v>17</v>
      </c>
      <c r="J104" s="6">
        <f>SUM(K104,L104)</f>
        <v>250</v>
      </c>
      <c r="K104" s="6">
        <v>250</v>
      </c>
      <c r="L104" s="6" t="s">
        <v>17</v>
      </c>
    </row>
    <row r="105" spans="1:12" ht="29.25" customHeight="1">
      <c r="A105" s="4">
        <v>4632</v>
      </c>
      <c r="B105" s="5" t="s">
        <v>412</v>
      </c>
      <c r="C105" s="4" t="s">
        <v>413</v>
      </c>
      <c r="D105" s="6">
        <f>SUM(E105,F105)</f>
        <v>1000</v>
      </c>
      <c r="E105" s="6">
        <v>1000</v>
      </c>
      <c r="F105" s="6" t="s">
        <v>17</v>
      </c>
      <c r="G105" s="6">
        <f>SUM(H105,I105)</f>
        <v>700</v>
      </c>
      <c r="H105" s="6">
        <v>700</v>
      </c>
      <c r="I105" s="6" t="s">
        <v>17</v>
      </c>
      <c r="J105" s="6">
        <f>SUM(K105,L105)</f>
        <v>0</v>
      </c>
      <c r="K105" s="6"/>
      <c r="L105" s="6" t="s">
        <v>17</v>
      </c>
    </row>
    <row r="106" spans="1:12" ht="20.25" customHeight="1">
      <c r="A106" s="4">
        <v>4633</v>
      </c>
      <c r="B106" s="5" t="s">
        <v>414</v>
      </c>
      <c r="C106" s="4" t="s">
        <v>415</v>
      </c>
      <c r="D106" s="6">
        <f>SUM(E106,F106)</f>
        <v>0</v>
      </c>
      <c r="E106" s="6"/>
      <c r="F106" s="6" t="s">
        <v>17</v>
      </c>
      <c r="G106" s="6">
        <f>SUM(H106,I106)</f>
        <v>0</v>
      </c>
      <c r="H106" s="6"/>
      <c r="I106" s="6" t="s">
        <v>17</v>
      </c>
      <c r="J106" s="6">
        <f>SUM(K106,L106)</f>
        <v>0</v>
      </c>
      <c r="K106" s="6"/>
      <c r="L106" s="6" t="s">
        <v>17</v>
      </c>
    </row>
    <row r="107" spans="1:12" ht="21.75" customHeight="1">
      <c r="A107" s="4">
        <v>4634</v>
      </c>
      <c r="B107" s="5" t="s">
        <v>416</v>
      </c>
      <c r="C107" s="4" t="s">
        <v>417</v>
      </c>
      <c r="D107" s="6">
        <f>SUM(E107,F107)</f>
        <v>15000</v>
      </c>
      <c r="E107" s="6">
        <v>15000</v>
      </c>
      <c r="F107" s="6" t="s">
        <v>17</v>
      </c>
      <c r="G107" s="6">
        <f>SUM(H107,I107)</f>
        <v>12000</v>
      </c>
      <c r="H107" s="6">
        <v>12000</v>
      </c>
      <c r="I107" s="6" t="s">
        <v>17</v>
      </c>
      <c r="J107" s="6">
        <f>SUM(K107,L107)</f>
        <v>6610</v>
      </c>
      <c r="K107" s="6">
        <v>6610</v>
      </c>
      <c r="L107" s="6" t="s">
        <v>17</v>
      </c>
    </row>
    <row r="108" spans="1:12" ht="25.5" customHeight="1">
      <c r="A108" s="4">
        <v>4640</v>
      </c>
      <c r="B108" s="5" t="s">
        <v>544</v>
      </c>
      <c r="C108" s="4" t="s">
        <v>292</v>
      </c>
      <c r="D108" s="6">
        <f>SUM(D109)</f>
        <v>0</v>
      </c>
      <c r="E108" s="6">
        <f>SUM(E109)</f>
        <v>0</v>
      </c>
      <c r="F108" s="6" t="s">
        <v>17</v>
      </c>
      <c r="G108" s="6">
        <f>SUM(G109)</f>
        <v>0</v>
      </c>
      <c r="H108" s="6">
        <f>SUM(H109)</f>
        <v>0</v>
      </c>
      <c r="I108" s="6" t="s">
        <v>17</v>
      </c>
      <c r="J108" s="6">
        <f>SUM(J109)</f>
        <v>0</v>
      </c>
      <c r="K108" s="6">
        <f>SUM(K109)</f>
        <v>0</v>
      </c>
      <c r="L108" s="6" t="s">
        <v>17</v>
      </c>
    </row>
    <row r="109" spans="1:12" ht="21.75" customHeight="1">
      <c r="A109" s="4">
        <v>4641</v>
      </c>
      <c r="B109" s="5" t="s">
        <v>418</v>
      </c>
      <c r="C109" s="4" t="s">
        <v>419</v>
      </c>
      <c r="D109" s="6">
        <f>SUM(E109,F109)</f>
        <v>0</v>
      </c>
      <c r="E109" s="6"/>
      <c r="F109" s="6" t="s">
        <v>17</v>
      </c>
      <c r="G109" s="6">
        <f>SUM(H109,I109)</f>
        <v>0</v>
      </c>
      <c r="H109" s="6"/>
      <c r="I109" s="6" t="s">
        <v>17</v>
      </c>
      <c r="J109" s="6">
        <f>SUM(K109,L109)</f>
        <v>0</v>
      </c>
      <c r="K109" s="6"/>
      <c r="L109" s="6" t="s">
        <v>17</v>
      </c>
    </row>
    <row r="110" spans="1:12" ht="39.75" customHeight="1">
      <c r="A110" s="4">
        <v>4700</v>
      </c>
      <c r="B110" s="5" t="s">
        <v>545</v>
      </c>
      <c r="C110" s="4" t="s">
        <v>292</v>
      </c>
      <c r="D110" s="6">
        <f aca="true" t="shared" si="11" ref="D110:L110">SUM(D111,D114,D119,D121,D124,D126,D128)</f>
        <v>3950</v>
      </c>
      <c r="E110" s="6">
        <f t="shared" si="11"/>
        <v>183950</v>
      </c>
      <c r="F110" s="6">
        <f t="shared" si="11"/>
        <v>0</v>
      </c>
      <c r="G110" s="6">
        <f t="shared" si="11"/>
        <v>3350</v>
      </c>
      <c r="H110" s="6">
        <f t="shared" si="11"/>
        <v>163350</v>
      </c>
      <c r="I110" s="6">
        <f t="shared" si="11"/>
        <v>0</v>
      </c>
      <c r="J110" s="6">
        <f t="shared" si="11"/>
        <v>1313.8</v>
      </c>
      <c r="K110" s="6">
        <f t="shared" si="11"/>
        <v>161313.8</v>
      </c>
      <c r="L110" s="6">
        <f t="shared" si="11"/>
        <v>0</v>
      </c>
    </row>
    <row r="111" spans="1:12" ht="50.25" customHeight="1">
      <c r="A111" s="4">
        <v>4710</v>
      </c>
      <c r="B111" s="5" t="s">
        <v>546</v>
      </c>
      <c r="C111" s="4" t="s">
        <v>292</v>
      </c>
      <c r="D111" s="6">
        <f>SUM(D112:D113)</f>
        <v>800</v>
      </c>
      <c r="E111" s="6">
        <f>SUM(E112:E113)</f>
        <v>800</v>
      </c>
      <c r="F111" s="6" t="s">
        <v>17</v>
      </c>
      <c r="G111" s="6">
        <f>SUM(G112:G113)</f>
        <v>800</v>
      </c>
      <c r="H111" s="6">
        <f>SUM(H112:H113)</f>
        <v>800</v>
      </c>
      <c r="I111" s="6" t="s">
        <v>17</v>
      </c>
      <c r="J111" s="6">
        <f>SUM(J112:J113)</f>
        <v>330.4</v>
      </c>
      <c r="K111" s="6">
        <f>SUM(K112:K113)</f>
        <v>330.4</v>
      </c>
      <c r="L111" s="6" t="s">
        <v>17</v>
      </c>
    </row>
    <row r="112" spans="1:12" ht="39.75" customHeight="1">
      <c r="A112" s="4">
        <v>4711</v>
      </c>
      <c r="B112" s="5" t="s">
        <v>420</v>
      </c>
      <c r="C112" s="4" t="s">
        <v>421</v>
      </c>
      <c r="D112" s="6">
        <f>SUM(E112,F112)</f>
        <v>0</v>
      </c>
      <c r="E112" s="6"/>
      <c r="F112" s="6" t="s">
        <v>17</v>
      </c>
      <c r="G112" s="6">
        <f>SUM(H112,I112)</f>
        <v>0</v>
      </c>
      <c r="H112" s="6"/>
      <c r="I112" s="6" t="s">
        <v>17</v>
      </c>
      <c r="J112" s="6">
        <f>SUM(K112,L112)</f>
        <v>0</v>
      </c>
      <c r="K112" s="6"/>
      <c r="L112" s="6" t="s">
        <v>17</v>
      </c>
    </row>
    <row r="113" spans="1:12" ht="30.75" customHeight="1">
      <c r="A113" s="4">
        <v>4712</v>
      </c>
      <c r="B113" s="5" t="s">
        <v>422</v>
      </c>
      <c r="C113" s="4" t="s">
        <v>423</v>
      </c>
      <c r="D113" s="6">
        <f>SUM(E113,F113)</f>
        <v>800</v>
      </c>
      <c r="E113" s="6">
        <v>800</v>
      </c>
      <c r="F113" s="6" t="s">
        <v>17</v>
      </c>
      <c r="G113" s="6">
        <f>SUM(H113,I113)</f>
        <v>800</v>
      </c>
      <c r="H113" s="6">
        <v>800</v>
      </c>
      <c r="I113" s="6" t="s">
        <v>17</v>
      </c>
      <c r="J113" s="6">
        <f>SUM(K113,L113)</f>
        <v>330.4</v>
      </c>
      <c r="K113" s="6">
        <v>330.4</v>
      </c>
      <c r="L113" s="6" t="s">
        <v>17</v>
      </c>
    </row>
    <row r="114" spans="1:12" ht="39.75" customHeight="1">
      <c r="A114" s="4">
        <v>4720</v>
      </c>
      <c r="B114" s="5" t="s">
        <v>547</v>
      </c>
      <c r="C114" s="4" t="s">
        <v>292</v>
      </c>
      <c r="D114" s="6">
        <f>SUM(D115:D118)</f>
        <v>3150</v>
      </c>
      <c r="E114" s="6">
        <f>SUM(E115:E118)</f>
        <v>3150</v>
      </c>
      <c r="F114" s="6" t="s">
        <v>17</v>
      </c>
      <c r="G114" s="6">
        <f>SUM(G115:G118)</f>
        <v>2550</v>
      </c>
      <c r="H114" s="6">
        <f>SUM(H115:H118)</f>
        <v>2550</v>
      </c>
      <c r="I114" s="6" t="s">
        <v>17</v>
      </c>
      <c r="J114" s="6">
        <f>SUM(J115:J118)</f>
        <v>983.4</v>
      </c>
      <c r="K114" s="6">
        <f>SUM(K115:K118)</f>
        <v>983.4</v>
      </c>
      <c r="L114" s="6" t="s">
        <v>17</v>
      </c>
    </row>
    <row r="115" spans="1:12" ht="25.5" customHeight="1">
      <c r="A115" s="4">
        <v>4721</v>
      </c>
      <c r="B115" s="5" t="s">
        <v>424</v>
      </c>
      <c r="C115" s="4" t="s">
        <v>425</v>
      </c>
      <c r="D115" s="6">
        <f>SUM(E115,F115)</f>
        <v>0</v>
      </c>
      <c r="E115" s="6"/>
      <c r="F115" s="6" t="s">
        <v>17</v>
      </c>
      <c r="G115" s="6">
        <f>SUM(H115,I115)</f>
        <v>0</v>
      </c>
      <c r="H115" s="6"/>
      <c r="I115" s="6" t="s">
        <v>17</v>
      </c>
      <c r="J115" s="6">
        <f>SUM(K115,L115)</f>
        <v>0</v>
      </c>
      <c r="K115" s="6"/>
      <c r="L115" s="6" t="s">
        <v>17</v>
      </c>
    </row>
    <row r="116" spans="1:12" ht="24" customHeight="1">
      <c r="A116" s="4">
        <v>4722</v>
      </c>
      <c r="B116" s="5" t="s">
        <v>426</v>
      </c>
      <c r="C116" s="4" t="s">
        <v>427</v>
      </c>
      <c r="D116" s="6">
        <f>SUM(E116,F116)</f>
        <v>500</v>
      </c>
      <c r="E116" s="6">
        <v>500</v>
      </c>
      <c r="F116" s="6" t="s">
        <v>17</v>
      </c>
      <c r="G116" s="6">
        <f>SUM(H116,I116)</f>
        <v>500</v>
      </c>
      <c r="H116" s="6">
        <v>500</v>
      </c>
      <c r="I116" s="6" t="s">
        <v>17</v>
      </c>
      <c r="J116" s="6">
        <f>SUM(K116,L116)</f>
        <v>0</v>
      </c>
      <c r="K116" s="6"/>
      <c r="L116" s="6" t="s">
        <v>17</v>
      </c>
    </row>
    <row r="117" spans="1:12" ht="27.75" customHeight="1">
      <c r="A117" s="4">
        <v>4723</v>
      </c>
      <c r="B117" s="5" t="s">
        <v>428</v>
      </c>
      <c r="C117" s="4" t="s">
        <v>429</v>
      </c>
      <c r="D117" s="6">
        <f>SUM(E117,F117)</f>
        <v>2650</v>
      </c>
      <c r="E117" s="6">
        <v>2650</v>
      </c>
      <c r="F117" s="6" t="s">
        <v>17</v>
      </c>
      <c r="G117" s="6">
        <f>SUM(H117,I117)</f>
        <v>2050</v>
      </c>
      <c r="H117" s="6">
        <v>2050</v>
      </c>
      <c r="I117" s="6" t="s">
        <v>17</v>
      </c>
      <c r="J117" s="6">
        <f>SUM(K117,L117)</f>
        <v>983.4</v>
      </c>
      <c r="K117" s="6">
        <v>983.4</v>
      </c>
      <c r="L117" s="6" t="s">
        <v>17</v>
      </c>
    </row>
    <row r="118" spans="1:12" ht="39.75" customHeight="1">
      <c r="A118" s="4">
        <v>4724</v>
      </c>
      <c r="B118" s="5" t="s">
        <v>430</v>
      </c>
      <c r="C118" s="4" t="s">
        <v>431</v>
      </c>
      <c r="D118" s="6">
        <f>SUM(E118,F118)</f>
        <v>0</v>
      </c>
      <c r="E118" s="6"/>
      <c r="F118" s="6" t="s">
        <v>17</v>
      </c>
      <c r="G118" s="6">
        <f>SUM(H118,I118)</f>
        <v>0</v>
      </c>
      <c r="H118" s="6"/>
      <c r="I118" s="6" t="s">
        <v>17</v>
      </c>
      <c r="J118" s="6">
        <f>SUM(K118,L118)</f>
        <v>0</v>
      </c>
      <c r="K118" s="6"/>
      <c r="L118" s="6" t="s">
        <v>17</v>
      </c>
    </row>
    <row r="119" spans="1:12" ht="39.75" customHeight="1">
      <c r="A119" s="4">
        <v>4730</v>
      </c>
      <c r="B119" s="5" t="s">
        <v>548</v>
      </c>
      <c r="C119" s="4" t="s">
        <v>292</v>
      </c>
      <c r="D119" s="6">
        <f>SUM(D120)</f>
        <v>0</v>
      </c>
      <c r="E119" s="6">
        <f>SUM(E120)</f>
        <v>0</v>
      </c>
      <c r="F119" s="6" t="s">
        <v>17</v>
      </c>
      <c r="G119" s="6">
        <f>SUM(G120)</f>
        <v>0</v>
      </c>
      <c r="H119" s="6">
        <f>SUM(H120)</f>
        <v>0</v>
      </c>
      <c r="I119" s="6" t="s">
        <v>17</v>
      </c>
      <c r="J119" s="6">
        <f>SUM(J120)</f>
        <v>0</v>
      </c>
      <c r="K119" s="6">
        <f>SUM(K120)</f>
        <v>0</v>
      </c>
      <c r="L119" s="6" t="s">
        <v>17</v>
      </c>
    </row>
    <row r="120" spans="1:12" ht="32.25" customHeight="1">
      <c r="A120" s="4">
        <v>4731</v>
      </c>
      <c r="B120" s="5" t="s">
        <v>432</v>
      </c>
      <c r="C120" s="4" t="s">
        <v>433</v>
      </c>
      <c r="D120" s="6">
        <f>SUM(E120,F120)</f>
        <v>0</v>
      </c>
      <c r="E120" s="6"/>
      <c r="F120" s="6" t="s">
        <v>17</v>
      </c>
      <c r="G120" s="6">
        <f>SUM(H120,I120)</f>
        <v>0</v>
      </c>
      <c r="H120" s="6"/>
      <c r="I120" s="6" t="s">
        <v>17</v>
      </c>
      <c r="J120" s="6">
        <f>SUM(K120,L120)</f>
        <v>0</v>
      </c>
      <c r="K120" s="6"/>
      <c r="L120" s="6" t="s">
        <v>17</v>
      </c>
    </row>
    <row r="121" spans="1:12" ht="50.25" customHeight="1">
      <c r="A121" s="4">
        <v>4740</v>
      </c>
      <c r="B121" s="5" t="s">
        <v>549</v>
      </c>
      <c r="C121" s="4" t="s">
        <v>292</v>
      </c>
      <c r="D121" s="6">
        <f>SUM(D122:D123)</f>
        <v>0</v>
      </c>
      <c r="E121" s="6">
        <f>SUM(E122:E123)</f>
        <v>0</v>
      </c>
      <c r="F121" s="6" t="s">
        <v>17</v>
      </c>
      <c r="G121" s="6">
        <f>SUM(G122:G123)</f>
        <v>0</v>
      </c>
      <c r="H121" s="6">
        <f>SUM(H122:H123)</f>
        <v>0</v>
      </c>
      <c r="I121" s="6" t="s">
        <v>17</v>
      </c>
      <c r="J121" s="6">
        <f>SUM(J122:J123)</f>
        <v>0</v>
      </c>
      <c r="K121" s="6">
        <f>SUM(K122:K123)</f>
        <v>0</v>
      </c>
      <c r="L121" s="6" t="s">
        <v>17</v>
      </c>
    </row>
    <row r="122" spans="1:12" ht="39.75" customHeight="1">
      <c r="A122" s="4">
        <v>4741</v>
      </c>
      <c r="B122" s="5" t="s">
        <v>434</v>
      </c>
      <c r="C122" s="4" t="s">
        <v>435</v>
      </c>
      <c r="D122" s="6">
        <f>SUM(E122,F122)</f>
        <v>0</v>
      </c>
      <c r="E122" s="6"/>
      <c r="F122" s="6" t="s">
        <v>17</v>
      </c>
      <c r="G122" s="6">
        <f>SUM(H122,I122)</f>
        <v>0</v>
      </c>
      <c r="H122" s="6"/>
      <c r="I122" s="6" t="s">
        <v>17</v>
      </c>
      <c r="J122" s="6">
        <f>SUM(K122,L122)</f>
        <v>0</v>
      </c>
      <c r="K122" s="6"/>
      <c r="L122" s="6" t="s">
        <v>17</v>
      </c>
    </row>
    <row r="123" spans="1:12" ht="30.75" customHeight="1">
      <c r="A123" s="4">
        <v>4742</v>
      </c>
      <c r="B123" s="5" t="s">
        <v>436</v>
      </c>
      <c r="C123" s="4" t="s">
        <v>437</v>
      </c>
      <c r="D123" s="6">
        <f>SUM(E123,F123)</f>
        <v>0</v>
      </c>
      <c r="E123" s="6"/>
      <c r="F123" s="6" t="s">
        <v>17</v>
      </c>
      <c r="G123" s="6">
        <f>SUM(H123,I123)</f>
        <v>0</v>
      </c>
      <c r="H123" s="6"/>
      <c r="I123" s="6" t="s">
        <v>17</v>
      </c>
      <c r="J123" s="6">
        <f>SUM(K123,L123)</f>
        <v>0</v>
      </c>
      <c r="K123" s="6"/>
      <c r="L123" s="6" t="s">
        <v>17</v>
      </c>
    </row>
    <row r="124" spans="1:12" ht="56.25" customHeight="1">
      <c r="A124" s="4">
        <v>4750</v>
      </c>
      <c r="B124" s="5" t="s">
        <v>550</v>
      </c>
      <c r="C124" s="4" t="s">
        <v>292</v>
      </c>
      <c r="D124" s="6">
        <f>SUM(D125)</f>
        <v>0</v>
      </c>
      <c r="E124" s="6">
        <f>SUM(E125)</f>
        <v>0</v>
      </c>
      <c r="F124" s="6" t="s">
        <v>17</v>
      </c>
      <c r="G124" s="6">
        <f>SUM(G125)</f>
        <v>0</v>
      </c>
      <c r="H124" s="6">
        <f>SUM(H125)</f>
        <v>0</v>
      </c>
      <c r="I124" s="6" t="s">
        <v>17</v>
      </c>
      <c r="J124" s="6">
        <f>SUM(J125)</f>
        <v>0</v>
      </c>
      <c r="K124" s="6">
        <f>SUM(K125)</f>
        <v>0</v>
      </c>
      <c r="L124" s="6" t="s">
        <v>17</v>
      </c>
    </row>
    <row r="125" spans="1:12" ht="39.75" customHeight="1">
      <c r="A125" s="4">
        <v>4751</v>
      </c>
      <c r="B125" s="5" t="s">
        <v>438</v>
      </c>
      <c r="C125" s="4" t="s">
        <v>439</v>
      </c>
      <c r="D125" s="6">
        <f>SUM(E125,F125)</f>
        <v>0</v>
      </c>
      <c r="E125" s="6"/>
      <c r="F125" s="6" t="s">
        <v>17</v>
      </c>
      <c r="G125" s="6">
        <f>SUM(H125,I125)</f>
        <v>0</v>
      </c>
      <c r="H125" s="6"/>
      <c r="I125" s="6" t="s">
        <v>17</v>
      </c>
      <c r="J125" s="6">
        <f>SUM(K125,L125)</f>
        <v>0</v>
      </c>
      <c r="K125" s="6"/>
      <c r="L125" s="6" t="s">
        <v>17</v>
      </c>
    </row>
    <row r="126" spans="1:12" ht="23.25" customHeight="1">
      <c r="A126" s="4">
        <v>4760</v>
      </c>
      <c r="B126" s="5" t="s">
        <v>551</v>
      </c>
      <c r="C126" s="4" t="s">
        <v>292</v>
      </c>
      <c r="D126" s="6">
        <f>SUM(D127)</f>
        <v>0</v>
      </c>
      <c r="E126" s="6">
        <f>SUM(E127)</f>
        <v>0</v>
      </c>
      <c r="F126" s="6" t="s">
        <v>17</v>
      </c>
      <c r="G126" s="6">
        <f>SUM(G127)</f>
        <v>0</v>
      </c>
      <c r="H126" s="6">
        <f>SUM(H127)</f>
        <v>0</v>
      </c>
      <c r="I126" s="6" t="s">
        <v>17</v>
      </c>
      <c r="J126" s="6">
        <f>SUM(J127)</f>
        <v>0</v>
      </c>
      <c r="K126" s="6">
        <f>SUM(K127)</f>
        <v>0</v>
      </c>
      <c r="L126" s="6" t="s">
        <v>17</v>
      </c>
    </row>
    <row r="127" spans="1:12" ht="24" customHeight="1">
      <c r="A127" s="4">
        <v>4761</v>
      </c>
      <c r="B127" s="5" t="s">
        <v>440</v>
      </c>
      <c r="C127" s="4" t="s">
        <v>441</v>
      </c>
      <c r="D127" s="6">
        <f>SUM(E127,F127)</f>
        <v>0</v>
      </c>
      <c r="E127" s="6"/>
      <c r="F127" s="6" t="s">
        <v>17</v>
      </c>
      <c r="G127" s="6">
        <f>SUM(H127,I127)</f>
        <v>0</v>
      </c>
      <c r="H127" s="6"/>
      <c r="I127" s="6" t="s">
        <v>17</v>
      </c>
      <c r="J127" s="6">
        <f>SUM(K127,L127)</f>
        <v>0</v>
      </c>
      <c r="K127" s="6"/>
      <c r="L127" s="6" t="s">
        <v>17</v>
      </c>
    </row>
    <row r="128" spans="1:12" ht="29.25" customHeight="1">
      <c r="A128" s="4">
        <v>4770</v>
      </c>
      <c r="B128" s="5" t="s">
        <v>552</v>
      </c>
      <c r="C128" s="4" t="s">
        <v>292</v>
      </c>
      <c r="D128" s="6">
        <f aca="true" t="shared" si="12" ref="D128:L128">SUM(D129)</f>
        <v>0</v>
      </c>
      <c r="E128" s="6">
        <f t="shared" si="12"/>
        <v>180000</v>
      </c>
      <c r="F128" s="6">
        <f t="shared" si="12"/>
        <v>0</v>
      </c>
      <c r="G128" s="6">
        <v>0</v>
      </c>
      <c r="H128" s="6">
        <f t="shared" si="12"/>
        <v>160000</v>
      </c>
      <c r="I128" s="6">
        <f t="shared" si="12"/>
        <v>0</v>
      </c>
      <c r="J128" s="6">
        <f t="shared" si="12"/>
        <v>0</v>
      </c>
      <c r="K128" s="6">
        <f t="shared" si="12"/>
        <v>160000</v>
      </c>
      <c r="L128" s="6">
        <f t="shared" si="12"/>
        <v>0</v>
      </c>
    </row>
    <row r="129" spans="1:12" ht="30" customHeight="1">
      <c r="A129" s="4">
        <v>4771</v>
      </c>
      <c r="B129" s="5" t="s">
        <v>442</v>
      </c>
      <c r="C129" s="4" t="s">
        <v>443</v>
      </c>
      <c r="D129" s="6">
        <v>0</v>
      </c>
      <c r="E129" s="6">
        <v>180000</v>
      </c>
      <c r="F129" s="6"/>
      <c r="G129" s="6">
        <v>0</v>
      </c>
      <c r="H129" s="6">
        <v>160000</v>
      </c>
      <c r="I129" s="6"/>
      <c r="J129" s="6"/>
      <c r="K129" s="6">
        <v>160000</v>
      </c>
      <c r="L129" s="6"/>
    </row>
    <row r="130" spans="1:12" ht="39.75" customHeight="1">
      <c r="A130" s="4">
        <v>4772</v>
      </c>
      <c r="B130" s="5" t="s">
        <v>444</v>
      </c>
      <c r="C130" s="4" t="s">
        <v>292</v>
      </c>
      <c r="D130" s="6">
        <v>0</v>
      </c>
      <c r="E130" s="6">
        <v>180000</v>
      </c>
      <c r="F130" s="6" t="s">
        <v>17</v>
      </c>
      <c r="G130" s="6">
        <f>SUM(H130,I130)</f>
        <v>0</v>
      </c>
      <c r="H130" s="6">
        <v>0</v>
      </c>
      <c r="I130" s="6" t="s">
        <v>17</v>
      </c>
      <c r="J130" s="6">
        <f>SUM(K130,L130)</f>
        <v>0</v>
      </c>
      <c r="K130" s="6"/>
      <c r="L130" s="6" t="s">
        <v>17</v>
      </c>
    </row>
    <row r="131" spans="1:12" ht="39.75" customHeight="1">
      <c r="A131" s="4">
        <v>5000</v>
      </c>
      <c r="B131" s="5" t="s">
        <v>553</v>
      </c>
      <c r="C131" s="4" t="s">
        <v>292</v>
      </c>
      <c r="D131" s="6">
        <f>SUM(D132,D146,D151,D153)</f>
        <v>365772</v>
      </c>
      <c r="E131" s="6" t="s">
        <v>17</v>
      </c>
      <c r="F131" s="6">
        <f>SUM(F132,F146,F151,F153)</f>
        <v>365772</v>
      </c>
      <c r="G131" s="6">
        <f>SUM(G132,G146,G151,G153)</f>
        <v>345772</v>
      </c>
      <c r="H131" s="6" t="s">
        <v>17</v>
      </c>
      <c r="I131" s="6">
        <f>SUM(I132,I146,I151,I153)</f>
        <v>345772</v>
      </c>
      <c r="J131" s="6">
        <f>SUM(J132,J146,J151,J153)</f>
        <v>296763.5</v>
      </c>
      <c r="K131" s="6" t="s">
        <v>17</v>
      </c>
      <c r="L131" s="6">
        <f>SUM(L132,L146,L151,L153)</f>
        <v>296763.5</v>
      </c>
    </row>
    <row r="132" spans="1:12" ht="27.75" customHeight="1">
      <c r="A132" s="4">
        <v>5100</v>
      </c>
      <c r="B132" s="5" t="s">
        <v>554</v>
      </c>
      <c r="C132" s="4" t="s">
        <v>292</v>
      </c>
      <c r="D132" s="6">
        <f>SUM(D133,D137,D141)</f>
        <v>365772</v>
      </c>
      <c r="E132" s="6" t="s">
        <v>17</v>
      </c>
      <c r="F132" s="6">
        <f>SUM(F133,F137,F141)</f>
        <v>365772</v>
      </c>
      <c r="G132" s="6">
        <f>SUM(G133,G137,G141)</f>
        <v>345772</v>
      </c>
      <c r="H132" s="6" t="s">
        <v>17</v>
      </c>
      <c r="I132" s="6">
        <f>SUM(I133,I137,I141)</f>
        <v>345772</v>
      </c>
      <c r="J132" s="6">
        <f>SUM(J133,J137,J141)</f>
        <v>296763.5</v>
      </c>
      <c r="K132" s="6" t="s">
        <v>17</v>
      </c>
      <c r="L132" s="6">
        <f>SUM(L133,L137,L141)</f>
        <v>296763.5</v>
      </c>
    </row>
    <row r="133" spans="1:12" ht="30.75" customHeight="1">
      <c r="A133" s="4">
        <v>5110</v>
      </c>
      <c r="B133" s="5" t="s">
        <v>555</v>
      </c>
      <c r="C133" s="4" t="s">
        <v>292</v>
      </c>
      <c r="D133" s="6">
        <f>SUM(D134:D136)</f>
        <v>307892</v>
      </c>
      <c r="E133" s="6" t="s">
        <v>17</v>
      </c>
      <c r="F133" s="6">
        <f>SUM(F134:F136)</f>
        <v>307892</v>
      </c>
      <c r="G133" s="6">
        <f>SUM(G134:G136)</f>
        <v>294752</v>
      </c>
      <c r="H133" s="6" t="s">
        <v>17</v>
      </c>
      <c r="I133" s="6">
        <f>SUM(I134:I136)</f>
        <v>294752</v>
      </c>
      <c r="J133" s="6">
        <f>SUM(J134:J136)</f>
        <v>265704.5</v>
      </c>
      <c r="K133" s="6" t="s">
        <v>17</v>
      </c>
      <c r="L133" s="6">
        <f>SUM(L134:L136)</f>
        <v>265704.5</v>
      </c>
    </row>
    <row r="134" spans="1:12" ht="29.25" customHeight="1">
      <c r="A134" s="4">
        <v>5111</v>
      </c>
      <c r="B134" s="5" t="s">
        <v>445</v>
      </c>
      <c r="C134" s="4" t="s">
        <v>446</v>
      </c>
      <c r="D134" s="6">
        <f>SUM(E134,F134)</f>
        <v>11330</v>
      </c>
      <c r="E134" s="6" t="s">
        <v>17</v>
      </c>
      <c r="F134" s="6">
        <v>11330</v>
      </c>
      <c r="G134" s="6">
        <f>SUM(H134,I134)</f>
        <v>11330</v>
      </c>
      <c r="H134" s="6" t="s">
        <v>17</v>
      </c>
      <c r="I134" s="6">
        <v>11330</v>
      </c>
      <c r="J134" s="6">
        <f>SUM(K134,L134)</f>
        <v>11330</v>
      </c>
      <c r="K134" s="6" t="s">
        <v>17</v>
      </c>
      <c r="L134" s="6">
        <v>11330</v>
      </c>
    </row>
    <row r="135" spans="1:12" ht="25.5" customHeight="1">
      <c r="A135" s="4">
        <v>5112</v>
      </c>
      <c r="B135" s="5" t="s">
        <v>447</v>
      </c>
      <c r="C135" s="4" t="s">
        <v>448</v>
      </c>
      <c r="D135" s="6">
        <f>SUM(E135,F135)</f>
        <v>187562</v>
      </c>
      <c r="E135" s="6" t="s">
        <v>17</v>
      </c>
      <c r="F135" s="6">
        <v>187562</v>
      </c>
      <c r="G135" s="6">
        <f>SUM(H135,I135)</f>
        <v>176422</v>
      </c>
      <c r="H135" s="6" t="s">
        <v>17</v>
      </c>
      <c r="I135" s="6">
        <v>176422</v>
      </c>
      <c r="J135" s="6">
        <f>SUM(K135,L135)</f>
        <v>172924.3</v>
      </c>
      <c r="K135" s="6" t="s">
        <v>17</v>
      </c>
      <c r="L135" s="6">
        <v>172924.3</v>
      </c>
    </row>
    <row r="136" spans="1:12" ht="27" customHeight="1">
      <c r="A136" s="4">
        <v>5113</v>
      </c>
      <c r="B136" s="5" t="s">
        <v>449</v>
      </c>
      <c r="C136" s="4" t="s">
        <v>450</v>
      </c>
      <c r="D136" s="6">
        <f>SUM(E136,F136)</f>
        <v>109000</v>
      </c>
      <c r="E136" s="6" t="s">
        <v>17</v>
      </c>
      <c r="F136" s="6">
        <v>109000</v>
      </c>
      <c r="G136" s="6">
        <f>SUM(H136,I136)</f>
        <v>107000</v>
      </c>
      <c r="H136" s="6" t="s">
        <v>17</v>
      </c>
      <c r="I136" s="6">
        <v>107000</v>
      </c>
      <c r="J136" s="6">
        <f>SUM(K136,L136)</f>
        <v>81450.2</v>
      </c>
      <c r="K136" s="6" t="s">
        <v>17</v>
      </c>
      <c r="L136" s="6">
        <v>81450.2</v>
      </c>
    </row>
    <row r="137" spans="1:12" ht="31.5" customHeight="1">
      <c r="A137" s="4">
        <v>5120</v>
      </c>
      <c r="B137" s="5" t="s">
        <v>556</v>
      </c>
      <c r="C137" s="4" t="s">
        <v>292</v>
      </c>
      <c r="D137" s="6">
        <f>SUM(D138:D140)</f>
        <v>23910</v>
      </c>
      <c r="E137" s="6" t="s">
        <v>17</v>
      </c>
      <c r="F137" s="6">
        <f>SUM(F138:F140)</f>
        <v>23910</v>
      </c>
      <c r="G137" s="6">
        <f>SUM(G138:G140)</f>
        <v>20050</v>
      </c>
      <c r="H137" s="6" t="s">
        <v>17</v>
      </c>
      <c r="I137" s="6">
        <f>SUM(I138:I140)</f>
        <v>20050</v>
      </c>
      <c r="J137" s="6">
        <f>SUM(J138:J140)</f>
        <v>7972.4</v>
      </c>
      <c r="K137" s="6" t="s">
        <v>17</v>
      </c>
      <c r="L137" s="6">
        <f>SUM(L138:L140)</f>
        <v>7972.4</v>
      </c>
    </row>
    <row r="138" spans="1:12" ht="26.25" customHeight="1">
      <c r="A138" s="4">
        <v>5121</v>
      </c>
      <c r="B138" s="5" t="s">
        <v>451</v>
      </c>
      <c r="C138" s="4" t="s">
        <v>452</v>
      </c>
      <c r="D138" s="6">
        <f>SUM(E138,F138)</f>
        <v>4000</v>
      </c>
      <c r="E138" s="6" t="s">
        <v>17</v>
      </c>
      <c r="F138" s="6">
        <v>4000</v>
      </c>
      <c r="G138" s="6">
        <f>SUM(H138,I138)</f>
        <v>4000</v>
      </c>
      <c r="H138" s="6" t="s">
        <v>17</v>
      </c>
      <c r="I138" s="6">
        <v>4000</v>
      </c>
      <c r="J138" s="6">
        <f>SUM(K138,L138)</f>
        <v>1590</v>
      </c>
      <c r="K138" s="6" t="s">
        <v>17</v>
      </c>
      <c r="L138" s="6">
        <v>1590</v>
      </c>
    </row>
    <row r="139" spans="1:12" ht="26.25" customHeight="1">
      <c r="A139" s="4">
        <v>5122</v>
      </c>
      <c r="B139" s="5" t="s">
        <v>453</v>
      </c>
      <c r="C139" s="4" t="s">
        <v>454</v>
      </c>
      <c r="D139" s="6">
        <f>SUM(E139,F139)</f>
        <v>9500</v>
      </c>
      <c r="E139" s="6" t="s">
        <v>17</v>
      </c>
      <c r="F139" s="6">
        <v>9500</v>
      </c>
      <c r="G139" s="6">
        <f>SUM(H139,I139)</f>
        <v>9500</v>
      </c>
      <c r="H139" s="6" t="s">
        <v>17</v>
      </c>
      <c r="I139" s="6">
        <v>9500</v>
      </c>
      <c r="J139" s="6">
        <f>SUM(K139,L139)</f>
        <v>2847.4</v>
      </c>
      <c r="K139" s="6" t="s">
        <v>17</v>
      </c>
      <c r="L139" s="6">
        <v>2847.4</v>
      </c>
    </row>
    <row r="140" spans="1:12" ht="22.5" customHeight="1">
      <c r="A140" s="4">
        <v>5123</v>
      </c>
      <c r="B140" s="5" t="s">
        <v>455</v>
      </c>
      <c r="C140" s="4" t="s">
        <v>456</v>
      </c>
      <c r="D140" s="6">
        <f>SUM(E140,F140)</f>
        <v>10410</v>
      </c>
      <c r="E140" s="6" t="s">
        <v>17</v>
      </c>
      <c r="F140" s="6">
        <v>10410</v>
      </c>
      <c r="G140" s="6">
        <f>SUM(H140,I140)</f>
        <v>6550</v>
      </c>
      <c r="H140" s="6" t="s">
        <v>17</v>
      </c>
      <c r="I140" s="6">
        <v>6550</v>
      </c>
      <c r="J140" s="6">
        <f>SUM(K140,L140)</f>
        <v>3535</v>
      </c>
      <c r="K140" s="6" t="s">
        <v>17</v>
      </c>
      <c r="L140" s="6">
        <v>3535</v>
      </c>
    </row>
    <row r="141" spans="1:12" ht="31.5" customHeight="1">
      <c r="A141" s="4">
        <v>5130</v>
      </c>
      <c r="B141" s="5" t="s">
        <v>557</v>
      </c>
      <c r="C141" s="4" t="s">
        <v>292</v>
      </c>
      <c r="D141" s="6">
        <f>SUM(D142:D145)</f>
        <v>33970</v>
      </c>
      <c r="E141" s="6" t="s">
        <v>17</v>
      </c>
      <c r="F141" s="6">
        <f>SUM(F142:F145)</f>
        <v>33970</v>
      </c>
      <c r="G141" s="6">
        <f>SUM(G142:G145)</f>
        <v>30970</v>
      </c>
      <c r="H141" s="6" t="s">
        <v>17</v>
      </c>
      <c r="I141" s="6">
        <f>SUM(I142:I145)</f>
        <v>30970</v>
      </c>
      <c r="J141" s="6">
        <f>SUM(J142:J145)</f>
        <v>23086.6</v>
      </c>
      <c r="K141" s="6" t="s">
        <v>17</v>
      </c>
      <c r="L141" s="6">
        <f>SUM(L142:L145)</f>
        <v>23086.6</v>
      </c>
    </row>
    <row r="142" spans="1:12" ht="26.25" customHeight="1">
      <c r="A142" s="4">
        <v>5131</v>
      </c>
      <c r="B142" s="5" t="s">
        <v>457</v>
      </c>
      <c r="C142" s="4" t="s">
        <v>458</v>
      </c>
      <c r="D142" s="6">
        <f>SUM(E142,F142)</f>
        <v>0</v>
      </c>
      <c r="E142" s="6" t="s">
        <v>17</v>
      </c>
      <c r="F142" s="6"/>
      <c r="G142" s="6">
        <f>SUM(H142,I142)</f>
        <v>0</v>
      </c>
      <c r="H142" s="6" t="s">
        <v>17</v>
      </c>
      <c r="I142" s="6"/>
      <c r="J142" s="6">
        <f>SUM(K142,L142)</f>
        <v>0</v>
      </c>
      <c r="K142" s="6" t="s">
        <v>17</v>
      </c>
      <c r="L142" s="6"/>
    </row>
    <row r="143" spans="1:12" ht="27" customHeight="1">
      <c r="A143" s="4">
        <v>5132</v>
      </c>
      <c r="B143" s="5" t="s">
        <v>459</v>
      </c>
      <c r="C143" s="4" t="s">
        <v>460</v>
      </c>
      <c r="D143" s="6">
        <f>SUM(E143,F143)</f>
        <v>1500</v>
      </c>
      <c r="E143" s="6" t="s">
        <v>17</v>
      </c>
      <c r="F143" s="6">
        <v>1500</v>
      </c>
      <c r="G143" s="6">
        <f>SUM(H143,I143)</f>
        <v>1500</v>
      </c>
      <c r="H143" s="6" t="s">
        <v>17</v>
      </c>
      <c r="I143" s="6">
        <v>1500</v>
      </c>
      <c r="J143" s="6">
        <f>SUM(K143,L143)</f>
        <v>0</v>
      </c>
      <c r="K143" s="6" t="s">
        <v>17</v>
      </c>
      <c r="L143" s="6"/>
    </row>
    <row r="144" spans="1:12" ht="27.75" customHeight="1">
      <c r="A144" s="4">
        <v>5133</v>
      </c>
      <c r="B144" s="5" t="s">
        <v>461</v>
      </c>
      <c r="C144" s="4" t="s">
        <v>462</v>
      </c>
      <c r="D144" s="6">
        <f>SUM(E144,F144)</f>
        <v>0</v>
      </c>
      <c r="E144" s="6" t="s">
        <v>17</v>
      </c>
      <c r="F144" s="6"/>
      <c r="G144" s="6">
        <f>SUM(H144,I144)</f>
        <v>0</v>
      </c>
      <c r="H144" s="6" t="s">
        <v>17</v>
      </c>
      <c r="I144" s="6"/>
      <c r="J144" s="6">
        <f>SUM(K144,L144)</f>
        <v>0</v>
      </c>
      <c r="K144" s="6" t="s">
        <v>17</v>
      </c>
      <c r="L144" s="6"/>
    </row>
    <row r="145" spans="1:12" ht="23.25" customHeight="1">
      <c r="A145" s="4">
        <v>5134</v>
      </c>
      <c r="B145" s="5" t="s">
        <v>463</v>
      </c>
      <c r="C145" s="4" t="s">
        <v>464</v>
      </c>
      <c r="D145" s="6">
        <f>SUM(E145,F145)</f>
        <v>32470</v>
      </c>
      <c r="E145" s="6" t="s">
        <v>17</v>
      </c>
      <c r="F145" s="6">
        <v>32470</v>
      </c>
      <c r="G145" s="6">
        <f>SUM(H145,I145)</f>
        <v>29470</v>
      </c>
      <c r="H145" s="6" t="s">
        <v>17</v>
      </c>
      <c r="I145" s="6">
        <v>29470</v>
      </c>
      <c r="J145" s="6">
        <f>SUM(K145,L145)</f>
        <v>23086.6</v>
      </c>
      <c r="K145" s="6" t="s">
        <v>17</v>
      </c>
      <c r="L145" s="6">
        <v>23086.6</v>
      </c>
    </row>
    <row r="146" spans="1:12" ht="28.5" customHeight="1">
      <c r="A146" s="4">
        <v>5200</v>
      </c>
      <c r="B146" s="5" t="s">
        <v>558</v>
      </c>
      <c r="C146" s="4" t="s">
        <v>292</v>
      </c>
      <c r="D146" s="6">
        <f>SUM(D147:D150)</f>
        <v>0</v>
      </c>
      <c r="E146" s="6" t="s">
        <v>17</v>
      </c>
      <c r="F146" s="6">
        <f>SUM(F147:F150)</f>
        <v>0</v>
      </c>
      <c r="G146" s="6">
        <f>SUM(G147:G150)</f>
        <v>0</v>
      </c>
      <c r="H146" s="6" t="s">
        <v>17</v>
      </c>
      <c r="I146" s="6">
        <f>SUM(I147:I150)</f>
        <v>0</v>
      </c>
      <c r="J146" s="6">
        <f>SUM(J147:J150)</f>
        <v>0</v>
      </c>
      <c r="K146" s="6" t="s">
        <v>17</v>
      </c>
      <c r="L146" s="6">
        <f>SUM(L147:L150)</f>
        <v>0</v>
      </c>
    </row>
    <row r="147" spans="1:12" ht="27" customHeight="1">
      <c r="A147" s="4">
        <v>5211</v>
      </c>
      <c r="B147" s="5" t="s">
        <v>465</v>
      </c>
      <c r="C147" s="4" t="s">
        <v>466</v>
      </c>
      <c r="D147" s="6">
        <f>SUM(E147,F147)</f>
        <v>0</v>
      </c>
      <c r="E147" s="6" t="s">
        <v>17</v>
      </c>
      <c r="F147" s="6"/>
      <c r="G147" s="6">
        <f>SUM(H147,I147)</f>
        <v>0</v>
      </c>
      <c r="H147" s="6" t="s">
        <v>17</v>
      </c>
      <c r="I147" s="6"/>
      <c r="J147" s="6">
        <f>SUM(K147,L147)</f>
        <v>0</v>
      </c>
      <c r="K147" s="6" t="s">
        <v>17</v>
      </c>
      <c r="L147" s="6"/>
    </row>
    <row r="148" spans="1:12" ht="25.5" customHeight="1">
      <c r="A148" s="4">
        <v>5221</v>
      </c>
      <c r="B148" s="5" t="s">
        <v>467</v>
      </c>
      <c r="C148" s="4" t="s">
        <v>468</v>
      </c>
      <c r="D148" s="6">
        <f>SUM(E148,F148)</f>
        <v>0</v>
      </c>
      <c r="E148" s="6" t="s">
        <v>17</v>
      </c>
      <c r="F148" s="6"/>
      <c r="G148" s="6">
        <f>SUM(H148,I148)</f>
        <v>0</v>
      </c>
      <c r="H148" s="6" t="s">
        <v>17</v>
      </c>
      <c r="I148" s="6"/>
      <c r="J148" s="6">
        <f>SUM(K148,L148)</f>
        <v>0</v>
      </c>
      <c r="K148" s="6" t="s">
        <v>17</v>
      </c>
      <c r="L148" s="6"/>
    </row>
    <row r="149" spans="1:12" ht="27" customHeight="1">
      <c r="A149" s="4">
        <v>5231</v>
      </c>
      <c r="B149" s="5" t="s">
        <v>469</v>
      </c>
      <c r="C149" s="4" t="s">
        <v>470</v>
      </c>
      <c r="D149" s="6">
        <f>SUM(E149,F149)</f>
        <v>0</v>
      </c>
      <c r="E149" s="6" t="s">
        <v>17</v>
      </c>
      <c r="F149" s="6"/>
      <c r="G149" s="6">
        <f>SUM(H149,I149)</f>
        <v>0</v>
      </c>
      <c r="H149" s="6" t="s">
        <v>17</v>
      </c>
      <c r="I149" s="6"/>
      <c r="J149" s="6">
        <f>SUM(K149,L149)</f>
        <v>0</v>
      </c>
      <c r="K149" s="6" t="s">
        <v>17</v>
      </c>
      <c r="L149" s="6"/>
    </row>
    <row r="150" spans="1:12" ht="29.25" customHeight="1">
      <c r="A150" s="4">
        <v>5241</v>
      </c>
      <c r="B150" s="5" t="s">
        <v>471</v>
      </c>
      <c r="C150" s="4" t="s">
        <v>472</v>
      </c>
      <c r="D150" s="6">
        <f>SUM(E150,F150)</f>
        <v>0</v>
      </c>
      <c r="E150" s="6" t="s">
        <v>17</v>
      </c>
      <c r="F150" s="6"/>
      <c r="G150" s="6">
        <f>SUM(H150,I150)</f>
        <v>0</v>
      </c>
      <c r="H150" s="6" t="s">
        <v>17</v>
      </c>
      <c r="I150" s="6"/>
      <c r="J150" s="6">
        <f>SUM(K150,L150)</f>
        <v>0</v>
      </c>
      <c r="K150" s="6" t="s">
        <v>17</v>
      </c>
      <c r="L150" s="6"/>
    </row>
    <row r="151" spans="1:12" ht="32.25" customHeight="1">
      <c r="A151" s="4">
        <v>5300</v>
      </c>
      <c r="B151" s="5" t="s">
        <v>559</v>
      </c>
      <c r="C151" s="4" t="s">
        <v>292</v>
      </c>
      <c r="D151" s="6">
        <f>SUM(D152)</f>
        <v>0</v>
      </c>
      <c r="E151" s="6" t="s">
        <v>17</v>
      </c>
      <c r="F151" s="6">
        <f>SUM(F152)</f>
        <v>0</v>
      </c>
      <c r="G151" s="6">
        <f>SUM(G152)</f>
        <v>0</v>
      </c>
      <c r="H151" s="6" t="s">
        <v>17</v>
      </c>
      <c r="I151" s="6">
        <f>SUM(I152)</f>
        <v>0</v>
      </c>
      <c r="J151" s="6">
        <f>SUM(J152)</f>
        <v>0</v>
      </c>
      <c r="K151" s="6" t="s">
        <v>17</v>
      </c>
      <c r="L151" s="6">
        <f>SUM(L152)</f>
        <v>0</v>
      </c>
    </row>
    <row r="152" spans="1:12" ht="27" customHeight="1">
      <c r="A152" s="4">
        <v>5311</v>
      </c>
      <c r="B152" s="5" t="s">
        <v>473</v>
      </c>
      <c r="C152" s="4" t="s">
        <v>474</v>
      </c>
      <c r="D152" s="6">
        <f>SUM(E152,F152)</f>
        <v>0</v>
      </c>
      <c r="E152" s="6" t="s">
        <v>17</v>
      </c>
      <c r="F152" s="6"/>
      <c r="G152" s="6">
        <f>SUM(H152,I152)</f>
        <v>0</v>
      </c>
      <c r="H152" s="6" t="s">
        <v>17</v>
      </c>
      <c r="I152" s="6"/>
      <c r="J152" s="6">
        <f>SUM(K152,L152)</f>
        <v>0</v>
      </c>
      <c r="K152" s="6" t="s">
        <v>17</v>
      </c>
      <c r="L152" s="6"/>
    </row>
    <row r="153" spans="1:12" ht="39.75" customHeight="1">
      <c r="A153" s="4">
        <v>5400</v>
      </c>
      <c r="B153" s="5" t="s">
        <v>560</v>
      </c>
      <c r="C153" s="4" t="s">
        <v>292</v>
      </c>
      <c r="D153" s="6">
        <f>SUM(D154:D157)</f>
        <v>0</v>
      </c>
      <c r="E153" s="6" t="s">
        <v>17</v>
      </c>
      <c r="F153" s="6">
        <f>SUM(F154:F157)</f>
        <v>0</v>
      </c>
      <c r="G153" s="6">
        <f>SUM(G154:G157)</f>
        <v>0</v>
      </c>
      <c r="H153" s="6" t="s">
        <v>17</v>
      </c>
      <c r="I153" s="6">
        <f>SUM(I154:I157)</f>
        <v>0</v>
      </c>
      <c r="J153" s="6">
        <f>SUM(J154:J157)</f>
        <v>0</v>
      </c>
      <c r="K153" s="6" t="s">
        <v>17</v>
      </c>
      <c r="L153" s="6">
        <f>SUM(L154:L157)</f>
        <v>0</v>
      </c>
    </row>
    <row r="154" spans="1:12" ht="24.75" customHeight="1">
      <c r="A154" s="4">
        <v>5411</v>
      </c>
      <c r="B154" s="5" t="s">
        <v>475</v>
      </c>
      <c r="C154" s="4" t="s">
        <v>476</v>
      </c>
      <c r="D154" s="6">
        <f>SUM(E154,F154)</f>
        <v>0</v>
      </c>
      <c r="E154" s="6" t="s">
        <v>17</v>
      </c>
      <c r="F154" s="6"/>
      <c r="G154" s="6">
        <f>SUM(H154,I154)</f>
        <v>0</v>
      </c>
      <c r="H154" s="6" t="s">
        <v>17</v>
      </c>
      <c r="I154" s="6"/>
      <c r="J154" s="6">
        <f>SUM(K154,L154)</f>
        <v>0</v>
      </c>
      <c r="K154" s="6" t="s">
        <v>17</v>
      </c>
      <c r="L154" s="6"/>
    </row>
    <row r="155" spans="1:12" ht="25.5" customHeight="1">
      <c r="A155" s="4">
        <v>5421</v>
      </c>
      <c r="B155" s="5" t="s">
        <v>477</v>
      </c>
      <c r="C155" s="4" t="s">
        <v>478</v>
      </c>
      <c r="D155" s="6">
        <f>SUM(E155,F155)</f>
        <v>0</v>
      </c>
      <c r="E155" s="6" t="s">
        <v>17</v>
      </c>
      <c r="F155" s="6"/>
      <c r="G155" s="6">
        <f>SUM(H155,I155)</f>
        <v>0</v>
      </c>
      <c r="H155" s="6" t="s">
        <v>17</v>
      </c>
      <c r="I155" s="6"/>
      <c r="J155" s="6">
        <f>SUM(K155,L155)</f>
        <v>0</v>
      </c>
      <c r="K155" s="6" t="s">
        <v>17</v>
      </c>
      <c r="L155" s="6"/>
    </row>
    <row r="156" spans="1:12" ht="25.5" customHeight="1">
      <c r="A156" s="4">
        <v>5431</v>
      </c>
      <c r="B156" s="5" t="s">
        <v>479</v>
      </c>
      <c r="C156" s="4" t="s">
        <v>480</v>
      </c>
      <c r="D156" s="6">
        <f>SUM(E156,F156)</f>
        <v>0</v>
      </c>
      <c r="E156" s="6" t="s">
        <v>17</v>
      </c>
      <c r="F156" s="6"/>
      <c r="G156" s="6">
        <f>SUM(H156,I156)</f>
        <v>0</v>
      </c>
      <c r="H156" s="6" t="s">
        <v>17</v>
      </c>
      <c r="I156" s="6"/>
      <c r="J156" s="6">
        <f>SUM(K156,L156)</f>
        <v>0</v>
      </c>
      <c r="K156" s="6" t="s">
        <v>17</v>
      </c>
      <c r="L156" s="6"/>
    </row>
    <row r="157" spans="1:12" ht="26.25" customHeight="1">
      <c r="A157" s="4">
        <v>5441</v>
      </c>
      <c r="B157" s="5" t="s">
        <v>481</v>
      </c>
      <c r="C157" s="4" t="s">
        <v>482</v>
      </c>
      <c r="D157" s="6">
        <f>SUM(E157,F157)</f>
        <v>0</v>
      </c>
      <c r="E157" s="6" t="s">
        <v>17</v>
      </c>
      <c r="F157" s="6"/>
      <c r="G157" s="6">
        <f>SUM(H157,I157)</f>
        <v>0</v>
      </c>
      <c r="H157" s="6" t="s">
        <v>17</v>
      </c>
      <c r="I157" s="6"/>
      <c r="J157" s="6">
        <f>SUM(K157,L157)</f>
        <v>0</v>
      </c>
      <c r="K157" s="6" t="s">
        <v>17</v>
      </c>
      <c r="L157" s="6"/>
    </row>
    <row r="158" spans="1:12" ht="39.75" customHeight="1">
      <c r="A158" s="4">
        <v>6000</v>
      </c>
      <c r="B158" s="5" t="s">
        <v>561</v>
      </c>
      <c r="C158" s="4" t="s">
        <v>292</v>
      </c>
      <c r="D158" s="6">
        <v>-10000</v>
      </c>
      <c r="E158" s="6" t="s">
        <v>17</v>
      </c>
      <c r="F158" s="6">
        <v>-10000</v>
      </c>
      <c r="G158" s="6">
        <v>-10000</v>
      </c>
      <c r="H158" s="6" t="s">
        <v>17</v>
      </c>
      <c r="I158" s="6">
        <v>-10000</v>
      </c>
      <c r="J158" s="6">
        <v>-3330.5</v>
      </c>
      <c r="K158" s="6" t="s">
        <v>17</v>
      </c>
      <c r="L158" s="6">
        <v>-3330.5</v>
      </c>
    </row>
    <row r="159" spans="1:12" ht="39.75" customHeight="1">
      <c r="A159" s="4">
        <v>6100</v>
      </c>
      <c r="B159" s="5" t="s">
        <v>562</v>
      </c>
      <c r="C159" s="4" t="s">
        <v>292</v>
      </c>
      <c r="D159" s="6">
        <f>SUM(D160:D162)</f>
        <v>0</v>
      </c>
      <c r="E159" s="6" t="s">
        <v>17</v>
      </c>
      <c r="F159" s="6">
        <f>SUM(F160:F162)</f>
        <v>0</v>
      </c>
      <c r="G159" s="6">
        <f>SUM(G160:G162)</f>
        <v>0</v>
      </c>
      <c r="H159" s="6" t="s">
        <v>17</v>
      </c>
      <c r="I159" s="6">
        <f>SUM(I160:I162)</f>
        <v>0</v>
      </c>
      <c r="J159" s="6">
        <f>SUM(J160:J162)</f>
        <v>0</v>
      </c>
      <c r="K159" s="6" t="s">
        <v>17</v>
      </c>
      <c r="L159" s="6">
        <f>SUM(L160:L162)</f>
        <v>0</v>
      </c>
    </row>
    <row r="160" spans="1:12" ht="28.5" customHeight="1">
      <c r="A160" s="4">
        <v>6110</v>
      </c>
      <c r="B160" s="5" t="s">
        <v>483</v>
      </c>
      <c r="C160" s="4" t="s">
        <v>484</v>
      </c>
      <c r="D160" s="6">
        <f>SUM(E160,F160)</f>
        <v>0</v>
      </c>
      <c r="E160" s="6" t="s">
        <v>17</v>
      </c>
      <c r="F160" s="6"/>
      <c r="G160" s="6">
        <f>SUM(H160,I160)</f>
        <v>0</v>
      </c>
      <c r="H160" s="6" t="s">
        <v>17</v>
      </c>
      <c r="I160" s="6"/>
      <c r="J160" s="6">
        <f>SUM(K160,L160)</f>
        <v>0</v>
      </c>
      <c r="K160" s="6" t="s">
        <v>17</v>
      </c>
      <c r="L160" s="6"/>
    </row>
    <row r="161" spans="1:12" ht="29.25" customHeight="1">
      <c r="A161" s="4">
        <v>6120</v>
      </c>
      <c r="B161" s="5" t="s">
        <v>485</v>
      </c>
      <c r="C161" s="4" t="s">
        <v>486</v>
      </c>
      <c r="D161" s="6">
        <f>SUM(E161,F161)</f>
        <v>0</v>
      </c>
      <c r="E161" s="6" t="s">
        <v>17</v>
      </c>
      <c r="F161" s="6"/>
      <c r="G161" s="6">
        <f>SUM(H161,I161)</f>
        <v>0</v>
      </c>
      <c r="H161" s="6" t="s">
        <v>17</v>
      </c>
      <c r="I161" s="6"/>
      <c r="J161" s="6">
        <f>SUM(K161,L161)</f>
        <v>0</v>
      </c>
      <c r="K161" s="6" t="s">
        <v>17</v>
      </c>
      <c r="L161" s="6"/>
    </row>
    <row r="162" spans="1:12" ht="30" customHeight="1">
      <c r="A162" s="4">
        <v>6130</v>
      </c>
      <c r="B162" s="5" t="s">
        <v>487</v>
      </c>
      <c r="C162" s="4" t="s">
        <v>488</v>
      </c>
      <c r="D162" s="6">
        <f>SUM(E162,F162)</f>
        <v>0</v>
      </c>
      <c r="E162" s="6" t="s">
        <v>17</v>
      </c>
      <c r="F162" s="6"/>
      <c r="G162" s="6">
        <f>SUM(H162,I162)</f>
        <v>0</v>
      </c>
      <c r="H162" s="6" t="s">
        <v>17</v>
      </c>
      <c r="I162" s="6"/>
      <c r="J162" s="6">
        <f>SUM(K162,L162)</f>
        <v>0</v>
      </c>
      <c r="K162" s="6" t="s">
        <v>17</v>
      </c>
      <c r="L162" s="6"/>
    </row>
    <row r="163" spans="1:12" ht="30" customHeight="1">
      <c r="A163" s="4">
        <v>6200</v>
      </c>
      <c r="B163" s="5" t="s">
        <v>563</v>
      </c>
      <c r="C163" s="4" t="s">
        <v>292</v>
      </c>
      <c r="D163" s="6">
        <f>SUM(D164:D165)</f>
        <v>0</v>
      </c>
      <c r="E163" s="6" t="s">
        <v>17</v>
      </c>
      <c r="F163" s="6">
        <f>SUM(F164:F165)</f>
        <v>0</v>
      </c>
      <c r="G163" s="6">
        <f>SUM(G164:G165)</f>
        <v>0</v>
      </c>
      <c r="H163" s="6" t="s">
        <v>17</v>
      </c>
      <c r="I163" s="6">
        <f>SUM(I164:I165)</f>
        <v>0</v>
      </c>
      <c r="J163" s="6">
        <f>SUM(J164:J165)</f>
        <v>0</v>
      </c>
      <c r="K163" s="6" t="s">
        <v>17</v>
      </c>
      <c r="L163" s="6">
        <f>SUM(L164:L165)</f>
        <v>0</v>
      </c>
    </row>
    <row r="164" spans="1:12" ht="30.75" customHeight="1">
      <c r="A164" s="4">
        <v>6210</v>
      </c>
      <c r="B164" s="5" t="s">
        <v>489</v>
      </c>
      <c r="C164" s="4" t="s">
        <v>490</v>
      </c>
      <c r="D164" s="6">
        <f>SUM(E164,F164)</f>
        <v>0</v>
      </c>
      <c r="E164" s="6" t="s">
        <v>17</v>
      </c>
      <c r="F164" s="6"/>
      <c r="G164" s="6">
        <f>SUM(H164,I164)</f>
        <v>0</v>
      </c>
      <c r="H164" s="6" t="s">
        <v>17</v>
      </c>
      <c r="I164" s="6"/>
      <c r="J164" s="6">
        <f>SUM(K164,L164)</f>
        <v>0</v>
      </c>
      <c r="K164" s="6" t="s">
        <v>17</v>
      </c>
      <c r="L164" s="6"/>
    </row>
    <row r="165" spans="1:12" ht="32.25" customHeight="1">
      <c r="A165" s="4">
        <v>6220</v>
      </c>
      <c r="B165" s="5" t="s">
        <v>564</v>
      </c>
      <c r="C165" s="4" t="s">
        <v>292</v>
      </c>
      <c r="D165" s="6">
        <f>SUM(D166:D168)</f>
        <v>0</v>
      </c>
      <c r="E165" s="6" t="s">
        <v>17</v>
      </c>
      <c r="F165" s="6">
        <f>SUM(F166:F168)</f>
        <v>0</v>
      </c>
      <c r="G165" s="6">
        <f>SUM(G166:G168)</f>
        <v>0</v>
      </c>
      <c r="H165" s="6" t="s">
        <v>17</v>
      </c>
      <c r="I165" s="6">
        <f>SUM(I166:I168)</f>
        <v>0</v>
      </c>
      <c r="J165" s="6">
        <f>SUM(J166:J168)</f>
        <v>0</v>
      </c>
      <c r="K165" s="6" t="s">
        <v>17</v>
      </c>
      <c r="L165" s="6">
        <f>SUM(L166:L168)</f>
        <v>0</v>
      </c>
    </row>
    <row r="166" spans="1:12" ht="29.25" customHeight="1">
      <c r="A166" s="4">
        <v>6221</v>
      </c>
      <c r="B166" s="5" t="s">
        <v>491</v>
      </c>
      <c r="C166" s="4" t="s">
        <v>492</v>
      </c>
      <c r="D166" s="6">
        <f>SUM(E166,F166)</f>
        <v>0</v>
      </c>
      <c r="E166" s="6" t="s">
        <v>17</v>
      </c>
      <c r="F166" s="6"/>
      <c r="G166" s="6">
        <f>SUM(H166,I166)</f>
        <v>0</v>
      </c>
      <c r="H166" s="6" t="s">
        <v>17</v>
      </c>
      <c r="I166" s="6"/>
      <c r="J166" s="6">
        <f>SUM(K166,L166)</f>
        <v>0</v>
      </c>
      <c r="K166" s="6" t="s">
        <v>17</v>
      </c>
      <c r="L166" s="6"/>
    </row>
    <row r="167" spans="1:12" ht="32.25" customHeight="1">
      <c r="A167" s="4">
        <v>6222</v>
      </c>
      <c r="B167" s="5" t="s">
        <v>493</v>
      </c>
      <c r="C167" s="4" t="s">
        <v>494</v>
      </c>
      <c r="D167" s="6">
        <f>SUM(E167,F167)</f>
        <v>0</v>
      </c>
      <c r="E167" s="6" t="s">
        <v>17</v>
      </c>
      <c r="F167" s="6"/>
      <c r="G167" s="6">
        <f>SUM(H167,I167)</f>
        <v>0</v>
      </c>
      <c r="H167" s="6" t="s">
        <v>17</v>
      </c>
      <c r="I167" s="6"/>
      <c r="J167" s="6">
        <f>SUM(K167,L167)</f>
        <v>0</v>
      </c>
      <c r="K167" s="6" t="s">
        <v>17</v>
      </c>
      <c r="L167" s="6"/>
    </row>
    <row r="168" spans="1:12" ht="33" customHeight="1">
      <c r="A168" s="4">
        <v>6223</v>
      </c>
      <c r="B168" s="5" t="s">
        <v>495</v>
      </c>
      <c r="C168" s="4" t="s">
        <v>496</v>
      </c>
      <c r="D168" s="6">
        <f>SUM(E168,F168)</f>
        <v>0</v>
      </c>
      <c r="E168" s="6" t="s">
        <v>17</v>
      </c>
      <c r="F168" s="6"/>
      <c r="G168" s="6">
        <f>SUM(H168,I168)</f>
        <v>0</v>
      </c>
      <c r="H168" s="6" t="s">
        <v>17</v>
      </c>
      <c r="I168" s="6"/>
      <c r="J168" s="6">
        <f>SUM(K168,L168)</f>
        <v>0</v>
      </c>
      <c r="K168" s="6" t="s">
        <v>17</v>
      </c>
      <c r="L168" s="6"/>
    </row>
    <row r="169" spans="1:12" ht="32.25" customHeight="1">
      <c r="A169" s="4">
        <v>6300</v>
      </c>
      <c r="B169" s="5" t="s">
        <v>565</v>
      </c>
      <c r="C169" s="4" t="s">
        <v>292</v>
      </c>
      <c r="D169" s="6">
        <f>SUM(D170)</f>
        <v>0</v>
      </c>
      <c r="E169" s="6" t="s">
        <v>17</v>
      </c>
      <c r="F169" s="6">
        <f>SUM(F170)</f>
        <v>0</v>
      </c>
      <c r="G169" s="6">
        <f>SUM(G170)</f>
        <v>0</v>
      </c>
      <c r="H169" s="6" t="s">
        <v>17</v>
      </c>
      <c r="I169" s="6">
        <f>SUM(I170)</f>
        <v>0</v>
      </c>
      <c r="J169" s="6">
        <f>SUM(J170)</f>
        <v>0</v>
      </c>
      <c r="K169" s="6" t="s">
        <v>17</v>
      </c>
      <c r="L169" s="6">
        <f>SUM(L170)</f>
        <v>0</v>
      </c>
    </row>
    <row r="170" spans="1:12" ht="30" customHeight="1">
      <c r="A170" s="4">
        <v>6310</v>
      </c>
      <c r="B170" s="5" t="s">
        <v>497</v>
      </c>
      <c r="C170" s="4" t="s">
        <v>498</v>
      </c>
      <c r="D170" s="6">
        <f>SUM(E170,F170)</f>
        <v>0</v>
      </c>
      <c r="E170" s="6" t="s">
        <v>17</v>
      </c>
      <c r="F170" s="6">
        <v>0</v>
      </c>
      <c r="G170" s="6">
        <f>SUM(H170,I170)</f>
        <v>0</v>
      </c>
      <c r="H170" s="6" t="s">
        <v>17</v>
      </c>
      <c r="I170" s="6">
        <v>0</v>
      </c>
      <c r="J170" s="6">
        <f>SUM(K170,L170)</f>
        <v>0</v>
      </c>
      <c r="K170" s="6" t="s">
        <v>17</v>
      </c>
      <c r="L170" s="6">
        <v>0</v>
      </c>
    </row>
    <row r="171" spans="1:12" ht="39.75" customHeight="1">
      <c r="A171" s="4">
        <v>6400</v>
      </c>
      <c r="B171" s="5" t="s">
        <v>566</v>
      </c>
      <c r="C171" s="4" t="s">
        <v>292</v>
      </c>
      <c r="D171" s="6">
        <f>SUM(D172:D175)</f>
        <v>-10000</v>
      </c>
      <c r="E171" s="6" t="s">
        <v>17</v>
      </c>
      <c r="F171" s="6">
        <f>SUM(F172:F175)</f>
        <v>-10000</v>
      </c>
      <c r="G171" s="6">
        <f>SUM(G172:G175)</f>
        <v>-10000</v>
      </c>
      <c r="H171" s="6" t="s">
        <v>17</v>
      </c>
      <c r="I171" s="6">
        <f>SUM(I172:I175)</f>
        <v>-10000</v>
      </c>
      <c r="J171" s="6">
        <f>SUM(J172:J175)</f>
        <v>-3330.5</v>
      </c>
      <c r="K171" s="6" t="s">
        <v>17</v>
      </c>
      <c r="L171" s="6">
        <f>SUM(L172:L175)</f>
        <v>-3330.5</v>
      </c>
    </row>
    <row r="172" spans="1:12" ht="26.25" customHeight="1">
      <c r="A172" s="4">
        <v>6410</v>
      </c>
      <c r="B172" s="5" t="s">
        <v>499</v>
      </c>
      <c r="C172" s="4" t="s">
        <v>500</v>
      </c>
      <c r="D172" s="6">
        <f>SUM(E172,F172)</f>
        <v>-10000</v>
      </c>
      <c r="E172" s="6" t="s">
        <v>17</v>
      </c>
      <c r="F172" s="6">
        <v>-10000</v>
      </c>
      <c r="G172" s="6">
        <v>-10000</v>
      </c>
      <c r="H172" s="6" t="s">
        <v>17</v>
      </c>
      <c r="I172" s="6">
        <v>-10000</v>
      </c>
      <c r="J172" s="6">
        <f>SUM(K172,L172)</f>
        <v>-3330.5</v>
      </c>
      <c r="K172" s="6" t="s">
        <v>17</v>
      </c>
      <c r="L172" s="6">
        <v>-3330.5</v>
      </c>
    </row>
    <row r="173" spans="1:12" ht="28.5" customHeight="1">
      <c r="A173" s="4">
        <v>6420</v>
      </c>
      <c r="B173" s="5" t="s">
        <v>501</v>
      </c>
      <c r="C173" s="4" t="s">
        <v>502</v>
      </c>
      <c r="D173" s="6">
        <f>SUM(E173,F173)</f>
        <v>0</v>
      </c>
      <c r="E173" s="6" t="s">
        <v>17</v>
      </c>
      <c r="F173" s="6"/>
      <c r="G173" s="6">
        <f>SUM(H173,I173)</f>
        <v>0</v>
      </c>
      <c r="H173" s="6" t="s">
        <v>17</v>
      </c>
      <c r="I173" s="6"/>
      <c r="J173" s="6">
        <f>SUM(K173,L173)</f>
        <v>0</v>
      </c>
      <c r="K173" s="6" t="s">
        <v>17</v>
      </c>
      <c r="L173" s="6"/>
    </row>
    <row r="174" spans="1:12" ht="35.25" customHeight="1">
      <c r="A174" s="4">
        <v>6430</v>
      </c>
      <c r="B174" s="5" t="s">
        <v>503</v>
      </c>
      <c r="C174" s="4" t="s">
        <v>504</v>
      </c>
      <c r="D174" s="6">
        <f>SUM(E174,F174)</f>
        <v>0</v>
      </c>
      <c r="E174" s="6" t="s">
        <v>17</v>
      </c>
      <c r="F174" s="6"/>
      <c r="G174" s="6">
        <f>SUM(H174,I174)</f>
        <v>0</v>
      </c>
      <c r="H174" s="6" t="s">
        <v>17</v>
      </c>
      <c r="I174" s="6"/>
      <c r="J174" s="6">
        <f>SUM(K174,L174)</f>
        <v>0</v>
      </c>
      <c r="K174" s="6" t="s">
        <v>17</v>
      </c>
      <c r="L174" s="6"/>
    </row>
    <row r="175" spans="1:12" ht="36.75" customHeight="1">
      <c r="A175" s="4">
        <v>6440</v>
      </c>
      <c r="B175" s="5" t="s">
        <v>505</v>
      </c>
      <c r="C175" s="4" t="s">
        <v>506</v>
      </c>
      <c r="D175" s="6">
        <f>SUM(E175,F175)</f>
        <v>0</v>
      </c>
      <c r="E175" s="6" t="s">
        <v>17</v>
      </c>
      <c r="F175" s="6"/>
      <c r="G175" s="6">
        <f>SUM(H175,I175)</f>
        <v>0</v>
      </c>
      <c r="H175" s="6" t="s">
        <v>17</v>
      </c>
      <c r="I175" s="6"/>
      <c r="J175" s="6">
        <f>SUM(K175,L175)</f>
        <v>0</v>
      </c>
      <c r="K175" s="6" t="s">
        <v>17</v>
      </c>
      <c r="L175" s="6"/>
    </row>
    <row r="179" spans="1:6" ht="29.25" customHeight="1">
      <c r="A179" s="27"/>
      <c r="B179" s="27" t="s">
        <v>679</v>
      </c>
      <c r="C179" s="27"/>
      <c r="D179" s="27"/>
      <c r="E179" s="27" t="s">
        <v>681</v>
      </c>
      <c r="F179" s="27"/>
    </row>
    <row r="180" spans="1:6" ht="17.25" customHeight="1">
      <c r="A180" s="27"/>
      <c r="B180" s="27"/>
      <c r="C180" s="27"/>
      <c r="D180" s="27"/>
      <c r="E180" s="27" t="s">
        <v>651</v>
      </c>
      <c r="F180" s="27"/>
    </row>
    <row r="181" spans="1:6" ht="9" customHeight="1">
      <c r="A181" s="27"/>
      <c r="B181" s="27"/>
      <c r="C181" s="27"/>
      <c r="D181" s="27"/>
      <c r="E181" s="27"/>
      <c r="F181" s="27"/>
    </row>
    <row r="182" spans="1:6" ht="26.25" customHeight="1">
      <c r="A182" s="27"/>
      <c r="B182" s="27" t="s">
        <v>654</v>
      </c>
      <c r="C182" s="27"/>
      <c r="D182" s="27"/>
      <c r="E182" s="27"/>
      <c r="F182" s="27"/>
    </row>
  </sheetData>
  <sheetProtection/>
  <mergeCells count="16">
    <mergeCell ref="J1:L1"/>
    <mergeCell ref="J2:L2"/>
    <mergeCell ref="K8:L8"/>
    <mergeCell ref="G10:G11"/>
    <mergeCell ref="J10:J11"/>
    <mergeCell ref="A4:L4"/>
    <mergeCell ref="A5:K5"/>
    <mergeCell ref="J9:L9"/>
    <mergeCell ref="G9:I9"/>
    <mergeCell ref="D9:F9"/>
    <mergeCell ref="B9:B10"/>
    <mergeCell ref="A9:A10"/>
    <mergeCell ref="D10:D11"/>
    <mergeCell ref="E10:F10"/>
    <mergeCell ref="H10:I10"/>
    <mergeCell ref="K10:L10"/>
  </mergeCells>
  <printOptions/>
  <pageMargins left="0" right="0" top="0" bottom="0"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LSoft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LSoft.am</dc:creator>
  <cp:keywords/>
  <dc:description/>
  <cp:lastModifiedBy>VG</cp:lastModifiedBy>
  <cp:lastPrinted>2022-10-14T08:41:57Z</cp:lastPrinted>
  <dcterms:created xsi:type="dcterms:W3CDTF">2021-07-01T06:13:50Z</dcterms:created>
  <dcterms:modified xsi:type="dcterms:W3CDTF">2022-10-14T08:44:20Z</dcterms:modified>
  <cp:category/>
  <cp:version/>
  <cp:contentType/>
  <cp:contentStatus/>
</cp:coreProperties>
</file>